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aimi.sharepoint.com/sites/tyotilat/ELY_VAR_Kalatalous/Tiedostot/VALVONTA/YKP-hanke/Punnituksen pistokoesuunnittelu/Punnituskirjausmallit/"/>
    </mc:Choice>
  </mc:AlternateContent>
  <xr:revisionPtr revIDLastSave="3" documentId="8_{66FD1FC0-4BE3-4939-AC9E-AD10BEF056C8}" xr6:coauthVersionLast="47" xr6:coauthVersionMax="47" xr10:uidLastSave="{2CDEF253-05B0-4B4D-9371-77A9642E80DA}"/>
  <bookViews>
    <workbookView xWindow="-120" yWindow="-120" windowWidth="29040" windowHeight="15720" xr2:uid="{6213088E-4784-4F63-B14F-49E57CC57237}"/>
  </bookViews>
  <sheets>
    <sheet name="koneella täytettävä" sheetId="1" r:id="rId1"/>
    <sheet name="Paperinen" sheetId="2" r:id="rId2"/>
    <sheet name="Taul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 l="1"/>
  <c r="J12" i="3"/>
  <c r="J11" i="3"/>
  <c r="J10" i="3"/>
  <c r="I14" i="3"/>
  <c r="I10" i="3"/>
  <c r="E8" i="3"/>
  <c r="E7" i="3"/>
  <c r="E6" i="3"/>
  <c r="E5" i="3"/>
  <c r="J14" i="3"/>
  <c r="I8" i="3"/>
  <c r="D9" i="3"/>
  <c r="D8" i="3"/>
  <c r="D7" i="3"/>
  <c r="D6" i="3"/>
  <c r="D5" i="3"/>
  <c r="C9" i="3"/>
  <c r="I12" i="1"/>
  <c r="U4" i="1" s="1"/>
  <c r="U3" i="1"/>
  <c r="K25" i="1"/>
  <c r="K31" i="1"/>
  <c r="F52" i="1"/>
  <c r="E52" i="1"/>
  <c r="D52" i="1"/>
  <c r="C52" i="1"/>
  <c r="G52" i="1"/>
  <c r="H52" i="1"/>
  <c r="I52" i="1"/>
  <c r="J52" i="1"/>
  <c r="B52" i="1"/>
  <c r="K48" i="1"/>
  <c r="K49" i="1"/>
  <c r="K51" i="1"/>
  <c r="K50" i="1"/>
  <c r="J47" i="1"/>
  <c r="V11" i="1" s="1"/>
  <c r="I47" i="1"/>
  <c r="U11" i="1" s="1"/>
  <c r="H47" i="1"/>
  <c r="T11" i="1" s="1"/>
  <c r="G47" i="1"/>
  <c r="S11" i="1" s="1"/>
  <c r="F47" i="1"/>
  <c r="R11" i="1" s="1"/>
  <c r="E47" i="1"/>
  <c r="Q11" i="1" s="1"/>
  <c r="K46" i="1"/>
  <c r="K45" i="1"/>
  <c r="K44" i="1"/>
  <c r="K43" i="1"/>
  <c r="J42" i="1"/>
  <c r="V10" i="1" s="1"/>
  <c r="I42" i="1"/>
  <c r="U10" i="1" s="1"/>
  <c r="H42" i="1"/>
  <c r="T10" i="1" s="1"/>
  <c r="G42" i="1"/>
  <c r="S10" i="1" s="1"/>
  <c r="F42" i="1"/>
  <c r="R10" i="1" s="1"/>
  <c r="K41" i="1"/>
  <c r="K40" i="1"/>
  <c r="K39" i="1"/>
  <c r="K38" i="1"/>
  <c r="J37" i="1"/>
  <c r="V9" i="1" s="1"/>
  <c r="I37" i="1"/>
  <c r="U9" i="1" s="1"/>
  <c r="H37" i="1"/>
  <c r="T9" i="1" s="1"/>
  <c r="G37" i="1"/>
  <c r="S9" i="1" s="1"/>
  <c r="F37" i="1"/>
  <c r="R9" i="1" s="1"/>
  <c r="H32" i="1"/>
  <c r="T8" i="1" s="1"/>
  <c r="G32" i="1"/>
  <c r="S8" i="1" s="1"/>
  <c r="F32" i="1"/>
  <c r="R8" i="1" s="1"/>
  <c r="E32" i="1"/>
  <c r="Q8" i="1" s="1"/>
  <c r="H27" i="1"/>
  <c r="T7" i="1" s="1"/>
  <c r="G27" i="1"/>
  <c r="S7" i="1" s="1"/>
  <c r="F27" i="1"/>
  <c r="R7" i="1" s="1"/>
  <c r="G22" i="1"/>
  <c r="S6" i="1" s="1"/>
  <c r="F22" i="1"/>
  <c r="R6" i="1" s="1"/>
  <c r="G17" i="1"/>
  <c r="S5" i="1" s="1"/>
  <c r="K20" i="1"/>
  <c r="K34" i="1"/>
  <c r="K35" i="1"/>
  <c r="K29" i="1"/>
  <c r="K30" i="1"/>
  <c r="K28" i="1"/>
  <c r="E27" i="1" s="1"/>
  <c r="Q7" i="1" s="1"/>
  <c r="K26" i="1"/>
  <c r="K21" i="1"/>
  <c r="K15" i="1"/>
  <c r="K16" i="1"/>
  <c r="M29" i="1"/>
  <c r="M28" i="1"/>
  <c r="M27" i="1"/>
  <c r="T3" i="1"/>
  <c r="V3" i="1"/>
  <c r="K33" i="1"/>
  <c r="D32" i="1" s="1"/>
  <c r="P8" i="1" s="1"/>
  <c r="H12" i="1"/>
  <c r="T4" i="1" s="1"/>
  <c r="I17" i="1"/>
  <c r="U5" i="1" s="1"/>
  <c r="H17" i="1"/>
  <c r="T5" i="1" s="1"/>
  <c r="I22" i="1"/>
  <c r="U6" i="1" s="1"/>
  <c r="H22" i="1"/>
  <c r="T6" i="1" s="1"/>
  <c r="I32" i="1"/>
  <c r="U8" i="1" s="1"/>
  <c r="J32" i="1"/>
  <c r="V8" i="1" s="1"/>
  <c r="I27" i="1"/>
  <c r="U7" i="1" s="1"/>
  <c r="B37" i="1" l="1"/>
  <c r="N9" i="1" s="1"/>
  <c r="E37" i="1"/>
  <c r="Q9" i="1" s="1"/>
  <c r="E42" i="1"/>
  <c r="Q10" i="1" s="1"/>
  <c r="C47" i="1"/>
  <c r="O11" i="1" s="1"/>
  <c r="D37" i="1"/>
  <c r="P9" i="1" s="1"/>
  <c r="K52" i="1"/>
  <c r="D47" i="1"/>
  <c r="P11" i="1" s="1"/>
  <c r="B47" i="1"/>
  <c r="B42" i="1"/>
  <c r="N10" i="1" s="1"/>
  <c r="C42" i="1"/>
  <c r="O10" i="1" s="1"/>
  <c r="D42" i="1"/>
  <c r="P10" i="1" s="1"/>
  <c r="C37" i="1"/>
  <c r="O9" i="1" s="1"/>
  <c r="B32" i="1"/>
  <c r="N8" i="1" s="1"/>
  <c r="B27" i="1"/>
  <c r="N7" i="1" s="1"/>
  <c r="C27" i="1"/>
  <c r="O7" i="1" s="1"/>
  <c r="D27" i="1"/>
  <c r="P7" i="1" s="1"/>
  <c r="T13" i="1"/>
  <c r="U13" i="1"/>
  <c r="C32" i="1"/>
  <c r="O8" i="1" s="1"/>
  <c r="G50" i="2"/>
  <c r="F50" i="2"/>
  <c r="E50" i="2"/>
  <c r="D50" i="2"/>
  <c r="C50" i="2"/>
  <c r="B50" i="2"/>
  <c r="K36" i="1"/>
  <c r="K23" i="1"/>
  <c r="K18" i="1"/>
  <c r="K14" i="1"/>
  <c r="K13" i="1"/>
  <c r="O3" i="1"/>
  <c r="P3" i="1"/>
  <c r="Q3" i="1"/>
  <c r="R3" i="1"/>
  <c r="S3" i="1"/>
  <c r="N3" i="1"/>
  <c r="F12" i="1" l="1"/>
  <c r="R4" i="1" s="1"/>
  <c r="G12" i="1"/>
  <c r="S4" i="1" s="1"/>
  <c r="K37" i="1"/>
  <c r="K47" i="1"/>
  <c r="N11" i="1"/>
  <c r="K42" i="1"/>
  <c r="D12" i="1"/>
  <c r="P4" i="1" s="1"/>
  <c r="K32" i="1"/>
  <c r="C12" i="1"/>
  <c r="O4" i="1" s="1"/>
  <c r="B12" i="1"/>
  <c r="N4" i="1" s="1"/>
  <c r="W12" i="1"/>
  <c r="N30" i="1" s="1"/>
  <c r="E12" i="1"/>
  <c r="Q4" i="1" s="1"/>
  <c r="K19" i="1"/>
  <c r="D17" i="1" s="1"/>
  <c r="J27" i="1"/>
  <c r="V7" i="1" s="1"/>
  <c r="J17" i="1"/>
  <c r="V5" i="1" s="1"/>
  <c r="J12" i="1"/>
  <c r="V4" i="1" s="1"/>
  <c r="K24" i="1"/>
  <c r="F17" i="1" l="1"/>
  <c r="R5" i="1" s="1"/>
  <c r="R13" i="1" s="1"/>
  <c r="P25" i="1" s="1"/>
  <c r="Q25" i="1" s="1"/>
  <c r="S13" i="1"/>
  <c r="P26" i="1" s="1"/>
  <c r="Q26" i="1" s="1"/>
  <c r="E17" i="1"/>
  <c r="Q5" i="1" s="1"/>
  <c r="D22" i="1"/>
  <c r="C22" i="1"/>
  <c r="B22" i="1"/>
  <c r="E22" i="1"/>
  <c r="Q6" i="1" s="1"/>
  <c r="B17" i="1"/>
  <c r="N5" i="1" s="1"/>
  <c r="C17" i="1"/>
  <c r="O5" i="1" s="1"/>
  <c r="O6" i="1"/>
  <c r="P5" i="1"/>
  <c r="N6" i="1"/>
  <c r="P6" i="1"/>
  <c r="J22" i="1"/>
  <c r="V6" i="1" s="1"/>
  <c r="V12" i="1" s="1"/>
  <c r="S12" i="1"/>
  <c r="T12" i="1"/>
  <c r="P27" i="1"/>
  <c r="Q27" i="1" s="1"/>
  <c r="K12" i="1"/>
  <c r="R12" i="1"/>
  <c r="K27" i="1"/>
  <c r="C8" i="1"/>
  <c r="Q12" i="1" l="1"/>
  <c r="Q13" i="1"/>
  <c r="P24" i="1" s="1"/>
  <c r="Q24" i="1" s="1"/>
  <c r="O13" i="1"/>
  <c r="P22" i="1" s="1"/>
  <c r="P13" i="1"/>
  <c r="P23" i="1" s="1"/>
  <c r="Q23" i="1" s="1"/>
  <c r="N13" i="1"/>
  <c r="V13" i="1"/>
  <c r="P29" i="1" s="1"/>
  <c r="Q29" i="1" s="1"/>
  <c r="N26" i="1"/>
  <c r="N27" i="1"/>
  <c r="N25" i="1"/>
  <c r="K17" i="1"/>
  <c r="P12" i="1"/>
  <c r="N12" i="1"/>
  <c r="K22" i="1"/>
  <c r="O12" i="1"/>
  <c r="Q22" i="1" l="1"/>
  <c r="N22" i="1"/>
  <c r="N24" i="1"/>
  <c r="N23" i="1"/>
  <c r="N29" i="1"/>
  <c r="P21" i="1"/>
  <c r="N21" i="1" s="1"/>
  <c r="Q21" i="1" l="1"/>
  <c r="U12" i="1"/>
  <c r="P28" i="1" l="1"/>
  <c r="Q28" i="1" s="1"/>
  <c r="W13" i="1"/>
  <c r="P30" i="1" l="1"/>
  <c r="N28" i="1"/>
</calcChain>
</file>

<file path=xl/sharedStrings.xml><?xml version="1.0" encoding="utf-8"?>
<sst xmlns="http://schemas.openxmlformats.org/spreadsheetml/2006/main" count="266" uniqueCount="127">
  <si>
    <t>Punnituskirjaus - Vägningsjournal - Weighing record</t>
  </si>
  <si>
    <t>TripID</t>
  </si>
  <si>
    <t>Otos kpl, prov st</t>
  </si>
  <si>
    <t>Määrä g, mängd g</t>
  </si>
  <si>
    <t>Näytteenotto - Provtagning- Sampling</t>
  </si>
  <si>
    <t>Aluksen näytteenotto - Fartygets provtagning - Sampling on fishing vessel</t>
  </si>
  <si>
    <t>Päivämäärä, datum</t>
  </si>
  <si>
    <t>Alus, fartyg</t>
  </si>
  <si>
    <t>HER</t>
  </si>
  <si>
    <t>SPR</t>
  </si>
  <si>
    <t>GTA</t>
  </si>
  <si>
    <t>SCU</t>
  </si>
  <si>
    <t>ELP</t>
  </si>
  <si>
    <t>SME</t>
  </si>
  <si>
    <t>%</t>
  </si>
  <si>
    <t>Silakka</t>
  </si>
  <si>
    <t>Strömming</t>
  </si>
  <si>
    <t>FRF</t>
  </si>
  <si>
    <t>Kiiski</t>
  </si>
  <si>
    <t>Gärs</t>
  </si>
  <si>
    <t>Kilohaili</t>
  </si>
  <si>
    <t>Vassbuk</t>
  </si>
  <si>
    <t>FBU</t>
  </si>
  <si>
    <t>Made</t>
  </si>
  <si>
    <t>Lake</t>
  </si>
  <si>
    <t>SAL</t>
  </si>
  <si>
    <t>Lohi</t>
  </si>
  <si>
    <t>Lax</t>
  </si>
  <si>
    <t>FVE</t>
  </si>
  <si>
    <t>Muikku</t>
  </si>
  <si>
    <t>Siklöja</t>
  </si>
  <si>
    <t>COD</t>
  </si>
  <si>
    <t>Turska</t>
  </si>
  <si>
    <t>Torsk</t>
  </si>
  <si>
    <t>FRO</t>
  </si>
  <si>
    <t>Särki</t>
  </si>
  <si>
    <t>Mört</t>
  </si>
  <si>
    <t>Kolmipiikki</t>
  </si>
  <si>
    <t>Storspigg</t>
  </si>
  <si>
    <t>FBM</t>
  </si>
  <si>
    <t>Lahna</t>
  </si>
  <si>
    <t>Braxen</t>
  </si>
  <si>
    <t>Kuore</t>
  </si>
  <si>
    <t>Nors</t>
  </si>
  <si>
    <t>FID</t>
  </si>
  <si>
    <t>Säyne</t>
  </si>
  <si>
    <t>Id</t>
  </si>
  <si>
    <t>FPE</t>
  </si>
  <si>
    <t>Ahven</t>
  </si>
  <si>
    <t>Abborre</t>
  </si>
  <si>
    <t>FLE</t>
  </si>
  <si>
    <t>Kampela</t>
  </si>
  <si>
    <t>Flundra</t>
  </si>
  <si>
    <t>FPI</t>
  </si>
  <si>
    <t>Hauki</t>
  </si>
  <si>
    <t>Gädda</t>
  </si>
  <si>
    <t>Simppu</t>
  </si>
  <si>
    <t>Simppa</t>
  </si>
  <si>
    <t>FPP</t>
  </si>
  <si>
    <t>Kuha</t>
  </si>
  <si>
    <t>Gös</t>
  </si>
  <si>
    <t>Kivinilkka</t>
  </si>
  <si>
    <t>Tånglake</t>
  </si>
  <si>
    <t>WHF</t>
  </si>
  <si>
    <t>Siika</t>
  </si>
  <si>
    <t>Sik</t>
  </si>
  <si>
    <t>FTE</t>
  </si>
  <si>
    <t>Suutari</t>
  </si>
  <si>
    <t>Sutare</t>
  </si>
  <si>
    <t>TRS</t>
  </si>
  <si>
    <t>Meritaimen</t>
  </si>
  <si>
    <t>Havsöring</t>
  </si>
  <si>
    <t>ELE</t>
  </si>
  <si>
    <t>Ankerias</t>
  </si>
  <si>
    <t>Ål</t>
  </si>
  <si>
    <t>Ennakkoilmoitus kg</t>
  </si>
  <si>
    <t>Lossat kg, vägt</t>
  </si>
  <si>
    <t>Förhandsanmälan kg</t>
  </si>
  <si>
    <t>Purettu kg, punnittu</t>
  </si>
  <si>
    <t>Veto, Drag</t>
  </si>
  <si>
    <t>Näyttenoton tulos huomioitu lajijakaumassa (osto- ja haltuunottoilmoitus, purkuilmoitus, kuljetusasiakirja)</t>
  </si>
  <si>
    <t>Provtagningsresultatet noterat i artsammansättningen (uppköps-,övertagandeanmälan, lossningsanmälan, transportdokument)</t>
  </si>
  <si>
    <t>n</t>
  </si>
  <si>
    <t>Vastuuhenkilö, Ansvarsperson</t>
  </si>
  <si>
    <t>Vetokohtaiset  määrät - Mängder per drag - Amounts per haul</t>
  </si>
  <si>
    <t>Summa g</t>
  </si>
  <si>
    <t>Summa Kg</t>
  </si>
  <si>
    <t>n/veto</t>
  </si>
  <si>
    <t xml:space="preserve"> Kg</t>
  </si>
  <si>
    <t>Ohje, Anvisningar:</t>
  </si>
  <si>
    <t>Summa kg</t>
  </si>
  <si>
    <t>1. Täytä vetokohtaiset näytteet  : Veto 1 - näytteet 1-5; Veto 2 - näytteet 6-10 jne.</t>
  </si>
  <si>
    <t>2. Laske vetokohtaisten näytteiden prosenttijakaumat lajikohtaisesti</t>
  </si>
  <si>
    <t>3. Käytä vetokohtaista näytejakaumaa lopullisen vetokohtaisen lajijakauman määrittämiseen</t>
  </si>
  <si>
    <t>4. Laske lopullinen lajikohtainen kg määrä, prosenttijakauma ja loppupaino</t>
  </si>
  <si>
    <t>Punnitusvastaava, vägningsansvarig</t>
  </si>
  <si>
    <t>Näytteenotto - Provtagning - Sampling</t>
  </si>
  <si>
    <r>
      <rPr>
        <b/>
        <sz val="11"/>
        <color theme="1"/>
        <rFont val="Aptos Narrow"/>
        <family val="2"/>
        <scheme val="minor"/>
      </rPr>
      <t>1.</t>
    </r>
    <r>
      <rPr>
        <sz val="11"/>
        <color theme="1"/>
        <rFont val="Aptos Narrow"/>
        <family val="2"/>
        <scheme val="minor"/>
      </rPr>
      <t xml:space="preserve"> Täytä vetokohtaiset näytteet 'Näytteenotto'-taulukkoon: Veto 1 - näytteet 1-4; Veto 2 - näytteet 5-8 jne. Voit myös yhdistää näytteitä jos näytteitä on enemmän kuin 4 per veto. Lomake  laskee  vetokohtaisten näytteiden prosenttijakaumat lajikohtaisesti.</t>
    </r>
  </si>
  <si>
    <r>
      <rPr>
        <b/>
        <sz val="11"/>
        <color theme="1"/>
        <rFont val="Aptos Narrow"/>
        <family val="2"/>
        <scheme val="minor"/>
      </rPr>
      <t>2.</t>
    </r>
    <r>
      <rPr>
        <sz val="11"/>
        <color theme="1"/>
        <rFont val="Aptos Narrow"/>
        <family val="2"/>
        <scheme val="minor"/>
      </rPr>
      <t xml:space="preserve"> Täytä oma arvioitu kokonaismäärä per veto 'Vetokohtaiset määrät' -taulukkoon. Lomake käyttää vetokohtaista näytejakaumaa lopullisen vetokohtaisen lajijakauman laskemiseen.</t>
    </r>
  </si>
  <si>
    <r>
      <rPr>
        <b/>
        <sz val="11"/>
        <color theme="1"/>
        <rFont val="Aptos Narrow"/>
        <family val="2"/>
        <scheme val="minor"/>
      </rPr>
      <t xml:space="preserve">3. </t>
    </r>
    <r>
      <rPr>
        <sz val="11"/>
        <color theme="1"/>
        <rFont val="Aptos Narrow"/>
        <family val="2"/>
        <scheme val="minor"/>
      </rPr>
      <t>Lomake laskee lopullisen lajikohtaisen kokonaismäärän kg:nä, lajien prosenttijakauman ja saaliin kokonaismäärän. Määrät siirtyvät alapuolella olevan taulukon 'ennakkoilmoitus kg' -sarakkeeseen.</t>
    </r>
  </si>
  <si>
    <t>5. käytä prosenttijakaumaa ja lopullista kokonaispainoa määrittäessä lajijakaumaa purkuilmoituksessa</t>
  </si>
  <si>
    <t>Punnitsija, vägningsansvarig</t>
  </si>
  <si>
    <t>Täytä vihreät kentät! Fyll i de gröna fälten!</t>
  </si>
  <si>
    <t>ABK</t>
  </si>
  <si>
    <t>Pasuri</t>
  </si>
  <si>
    <t>Björkna</t>
  </si>
  <si>
    <t xml:space="preserve">                                                           </t>
  </si>
  <si>
    <t xml:space="preserve">                                                                                                                                                                                                                                                                                                                                                                                                                                                                                                                                                                                                                                                                                                                                                                                                                                                                                                                                                           </t>
  </si>
  <si>
    <t>KOK</t>
  </si>
  <si>
    <t>FIL</t>
  </si>
  <si>
    <t>PER</t>
  </si>
  <si>
    <t>Jalostusaste, behandlingsgrad</t>
  </si>
  <si>
    <t>Näytteenoton tulos</t>
  </si>
  <si>
    <t>Punnitus kuljetuksen jälkeen</t>
  </si>
  <si>
    <t>Martin kala</t>
  </si>
  <si>
    <t>SMJ</t>
  </si>
  <si>
    <t>Kalaset</t>
  </si>
  <si>
    <t>Salmonfarm</t>
  </si>
  <si>
    <t>HER 100 %</t>
  </si>
  <si>
    <t>Punnittu</t>
  </si>
  <si>
    <t>Jokainen ostaja tekee erikseen punnituskirjauksen</t>
  </si>
  <si>
    <t>Salmonfarm:in punnitustulos oltava tiedossa, jotta he voivat muodostaa punnituskirjauksen. Tämä edellyttää lisäksi, että heillä on näytteenton tulos tiedossa.</t>
  </si>
  <si>
    <t>Itsestään selvää on, että Salmonfarm:in lajikoostumus on eri, koska kokonaismäärästä on lajiteltu "ulos"  6 000 kg HER.</t>
  </si>
  <si>
    <r>
      <rPr>
        <b/>
        <sz val="11"/>
        <color theme="1"/>
        <rFont val="Aptos Narrow"/>
        <family val="2"/>
        <scheme val="minor"/>
      </rPr>
      <t>Kysymys kuuluu</t>
    </r>
    <r>
      <rPr>
        <sz val="11"/>
        <color theme="1"/>
        <rFont val="Aptos Narrow"/>
        <family val="2"/>
        <scheme val="minor"/>
      </rPr>
      <t>: pitääkö olla trip-ID kohtainen tulos joka perustuu eri toimijoiden punnitustuloksiin, jotka koostetaan aluksella purkamisilmoituksen yhteydessä ja samalla muodostetaan trip-ID-kohtainen punnituskirjaus?</t>
    </r>
  </si>
  <si>
    <t>Mikään ei estä toimijakohtaisen punnituskirjauksen muodostamista kunhan näytteenoton ja jokaisen punnituksen tulos on tiedossa, eikö vaan?</t>
  </si>
  <si>
    <t>1 kg ero johtuu pyöristyksestä, HUOM!</t>
  </si>
  <si>
    <r>
      <rPr>
        <b/>
        <sz val="11"/>
        <color theme="1"/>
        <rFont val="Aptos Narrow"/>
        <family val="2"/>
        <scheme val="minor"/>
      </rPr>
      <t xml:space="preserve">4. </t>
    </r>
    <r>
      <rPr>
        <sz val="11"/>
        <color theme="1"/>
        <rFont val="Aptos Narrow"/>
        <family val="2"/>
        <scheme val="minor"/>
      </rPr>
      <t>Lisää punnituksen jälkeen saatu lopullinen saaliin kokonaispaino taulukon 'Purettu kg' -sarakkeeseen, 'summa kg' -riville. Lomake laskee puretun saaliin lajijakauman ennakkoilmoituksen lajijakauman perusteella. Käytä näitä määriä purkuilmoituksessa. V. 11.9.2025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</si>
</sst>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 _€_-;\-* #,##0\ _€_-;_-* &quot;-&quot;??\ _€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26"/>
      <color theme="1"/>
      <name val="Aptos Narrow"/>
      <family val="2"/>
      <scheme val="minor"/>
    </font>
    <font>
      <b/>
      <sz val="18"/>
      <color theme="1"/>
      <name val="Aptos Narrow"/>
      <family val="2"/>
      <scheme val="minor"/>
    </font>
    <font>
      <b/>
      <sz val="14"/>
      <color theme="1"/>
      <name val="Aptos Narrow"/>
      <family val="2"/>
      <scheme val="minor"/>
    </font>
    <font>
      <b/>
      <sz val="12"/>
      <color theme="1"/>
      <name val="Aptos Narrow"/>
      <family val="2"/>
      <scheme val="minor"/>
    </font>
    <font>
      <sz val="12"/>
      <color theme="1"/>
      <name val="Aptos Narrow"/>
      <family val="2"/>
      <scheme val="minor"/>
    </font>
    <font>
      <b/>
      <sz val="20"/>
      <color theme="1"/>
      <name val="Aptos Narrow"/>
      <family val="2"/>
      <scheme val="minor"/>
    </font>
    <font>
      <b/>
      <sz val="10"/>
      <color theme="1"/>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bgColor indexed="64"/>
      </patternFill>
    </fill>
  </fills>
  <borders count="5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305">
    <xf numFmtId="0" fontId="0" fillId="0" borderId="0" xfId="0"/>
    <xf numFmtId="0" fontId="0" fillId="0" borderId="1" xfId="0" applyBorder="1"/>
    <xf numFmtId="0" fontId="0" fillId="0" borderId="2" xfId="0" applyBorder="1"/>
    <xf numFmtId="0" fontId="0" fillId="0" borderId="13" xfId="0" applyBorder="1"/>
    <xf numFmtId="0" fontId="0" fillId="0" borderId="7" xfId="0" applyBorder="1"/>
    <xf numFmtId="0" fontId="0" fillId="0" borderId="14" xfId="0" applyBorder="1"/>
    <xf numFmtId="0" fontId="2" fillId="0" borderId="10" xfId="0" applyFont="1" applyBorder="1" applyAlignment="1">
      <alignment horizontal="center"/>
    </xf>
    <xf numFmtId="0" fontId="2" fillId="0" borderId="8" xfId="0" applyFont="1" applyBorder="1" applyAlignment="1">
      <alignment horizontal="center"/>
    </xf>
    <xf numFmtId="0" fontId="0" fillId="0" borderId="16" xfId="0" applyBorder="1"/>
    <xf numFmtId="0" fontId="0" fillId="0" borderId="17" xfId="0" applyBorder="1"/>
    <xf numFmtId="0" fontId="2" fillId="0" borderId="3" xfId="0" applyFont="1" applyBorder="1" applyAlignment="1">
      <alignment horizontal="center"/>
    </xf>
    <xf numFmtId="0" fontId="2" fillId="4" borderId="10" xfId="0" applyFont="1" applyFill="1" applyBorder="1" applyAlignment="1">
      <alignment horizontal="center"/>
    </xf>
    <xf numFmtId="1" fontId="0" fillId="0" borderId="20" xfId="0" applyNumberFormat="1" applyBorder="1"/>
    <xf numFmtId="1" fontId="0" fillId="0" borderId="17" xfId="0" applyNumberFormat="1" applyBorder="1"/>
    <xf numFmtId="0" fontId="2" fillId="0" borderId="4" xfId="0" applyFont="1" applyBorder="1" applyAlignment="1">
      <alignment horizontal="center"/>
    </xf>
    <xf numFmtId="0" fontId="0" fillId="0" borderId="21" xfId="0" applyBorder="1"/>
    <xf numFmtId="0" fontId="0" fillId="0" borderId="22" xfId="0" applyBorder="1"/>
    <xf numFmtId="0" fontId="0" fillId="0" borderId="0" xfId="0" applyAlignment="1">
      <alignment horizontal="left" vertical="top" wrapText="1"/>
    </xf>
    <xf numFmtId="0" fontId="0" fillId="0" borderId="18" xfId="0" applyBorder="1"/>
    <xf numFmtId="0" fontId="0" fillId="0" borderId="25" xfId="0" applyBorder="1"/>
    <xf numFmtId="2" fontId="2" fillId="4" borderId="3" xfId="0" applyNumberFormat="1" applyFont="1" applyFill="1" applyBorder="1" applyAlignment="1">
      <alignment horizontal="center"/>
    </xf>
    <xf numFmtId="2" fontId="2" fillId="4" borderId="31" xfId="0" applyNumberFormat="1" applyFont="1" applyFill="1" applyBorder="1" applyAlignment="1">
      <alignment horizontal="center"/>
    </xf>
    <xf numFmtId="2" fontId="2" fillId="4" borderId="29" xfId="0" applyNumberFormat="1" applyFont="1" applyFill="1" applyBorder="1" applyAlignment="1">
      <alignment horizontal="center"/>
    </xf>
    <xf numFmtId="2" fontId="2" fillId="4" borderId="32" xfId="0" applyNumberFormat="1" applyFont="1" applyFill="1" applyBorder="1" applyAlignment="1">
      <alignment horizontal="center"/>
    </xf>
    <xf numFmtId="0" fontId="2" fillId="4" borderId="9" xfId="0" applyFont="1" applyFill="1" applyBorder="1" applyAlignment="1">
      <alignment horizontal="center"/>
    </xf>
    <xf numFmtId="0" fontId="0" fillId="0" borderId="35" xfId="0" applyBorder="1"/>
    <xf numFmtId="0" fontId="2" fillId="4" borderId="15" xfId="0" applyFont="1" applyFill="1" applyBorder="1" applyAlignment="1">
      <alignment horizontal="center"/>
    </xf>
    <xf numFmtId="2" fontId="2" fillId="4" borderId="38" xfId="0" applyNumberFormat="1" applyFont="1" applyFill="1" applyBorder="1"/>
    <xf numFmtId="0" fontId="0" fillId="0" borderId="39" xfId="0" applyBorder="1"/>
    <xf numFmtId="0" fontId="0" fillId="0" borderId="40" xfId="0" applyBorder="1"/>
    <xf numFmtId="0" fontId="0" fillId="0" borderId="37" xfId="0" applyBorder="1"/>
    <xf numFmtId="0" fontId="0" fillId="0" borderId="41" xfId="0" applyBorder="1"/>
    <xf numFmtId="0" fontId="0" fillId="0" borderId="42" xfId="0" applyBorder="1"/>
    <xf numFmtId="0" fontId="0" fillId="0" borderId="43" xfId="0" applyBorder="1"/>
    <xf numFmtId="2" fontId="2" fillId="4" borderId="30" xfId="0" applyNumberFormat="1" applyFont="1" applyFill="1" applyBorder="1"/>
    <xf numFmtId="2" fontId="2" fillId="4" borderId="44" xfId="0" applyNumberFormat="1" applyFont="1" applyFill="1" applyBorder="1" applyAlignment="1">
      <alignment horizontal="center"/>
    </xf>
    <xf numFmtId="164" fontId="2" fillId="0" borderId="0" xfId="1" applyNumberFormat="1" applyFont="1" applyFill="1" applyBorder="1"/>
    <xf numFmtId="164" fontId="2" fillId="0" borderId="0" xfId="1" applyNumberFormat="1" applyFont="1" applyFill="1" applyBorder="1" applyAlignment="1">
      <alignment horizontal="center"/>
    </xf>
    <xf numFmtId="0" fontId="2" fillId="0" borderId="0" xfId="0" applyFont="1"/>
    <xf numFmtId="164" fontId="2" fillId="0" borderId="0" xfId="1" applyNumberFormat="1" applyFont="1" applyFill="1" applyBorder="1" applyAlignment="1"/>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49" fontId="2" fillId="0" borderId="0" xfId="0" applyNumberFormat="1" applyFont="1" applyAlignment="1">
      <alignment horizontal="center"/>
    </xf>
    <xf numFmtId="2" fontId="2" fillId="0" borderId="0" xfId="0" applyNumberFormat="1" applyFont="1" applyAlignment="1">
      <alignment horizontal="center"/>
    </xf>
    <xf numFmtId="0" fontId="2" fillId="3" borderId="15" xfId="0" applyFont="1" applyFill="1" applyBorder="1"/>
    <xf numFmtId="0" fontId="2" fillId="3" borderId="13" xfId="0" applyFont="1" applyFill="1" applyBorder="1"/>
    <xf numFmtId="0" fontId="2" fillId="3" borderId="14" xfId="0" applyFont="1" applyFill="1" applyBorder="1"/>
    <xf numFmtId="0" fontId="6" fillId="0" borderId="0" xfId="0" applyFont="1" applyAlignment="1">
      <alignment horizontal="center" vertical="center"/>
    </xf>
    <xf numFmtId="0" fontId="7" fillId="0" borderId="0" xfId="0" applyFont="1" applyAlignment="1">
      <alignment horizontal="center"/>
    </xf>
    <xf numFmtId="0" fontId="0" fillId="0" borderId="19" xfId="0" applyBorder="1"/>
    <xf numFmtId="1" fontId="0" fillId="0" borderId="0" xfId="0" applyNumberFormat="1"/>
    <xf numFmtId="2" fontId="0" fillId="0" borderId="0" xfId="0" applyNumberFormat="1"/>
    <xf numFmtId="0" fontId="2" fillId="4" borderId="4" xfId="0" applyFont="1" applyFill="1" applyBorder="1" applyAlignment="1">
      <alignment horizontal="center"/>
    </xf>
    <xf numFmtId="0" fontId="0" fillId="0" borderId="0" xfId="0" applyAlignment="1">
      <alignment vertical="top"/>
    </xf>
    <xf numFmtId="0" fontId="0" fillId="0" borderId="0" xfId="0" applyAlignment="1">
      <alignment vertical="top" wrapText="1"/>
    </xf>
    <xf numFmtId="0" fontId="3" fillId="0" borderId="0" xfId="0" applyFont="1" applyAlignment="1">
      <alignment vertical="center" wrapText="1"/>
    </xf>
    <xf numFmtId="0" fontId="3" fillId="0" borderId="0" xfId="0" applyFont="1" applyAlignment="1">
      <alignment horizontal="center" vertical="center" wrapText="1"/>
    </xf>
    <xf numFmtId="164" fontId="0" fillId="2" borderId="12" xfId="1" applyNumberFormat="1" applyFont="1" applyFill="1" applyBorder="1" applyAlignment="1"/>
    <xf numFmtId="164" fontId="0" fillId="2" borderId="9" xfId="1" applyNumberFormat="1" applyFont="1" applyFill="1" applyBorder="1" applyAlignment="1"/>
    <xf numFmtId="165" fontId="0" fillId="0" borderId="23" xfId="0" applyNumberFormat="1" applyBorder="1"/>
    <xf numFmtId="0" fontId="2" fillId="0" borderId="6" xfId="0" applyFont="1" applyBorder="1" applyAlignment="1">
      <alignment horizontal="center"/>
    </xf>
    <xf numFmtId="0" fontId="2" fillId="0" borderId="5" xfId="0" applyFont="1" applyBorder="1" applyAlignment="1">
      <alignment horizontal="center"/>
    </xf>
    <xf numFmtId="165" fontId="0" fillId="0" borderId="34" xfId="0" applyNumberFormat="1" applyBorder="1"/>
    <xf numFmtId="165" fontId="0" fillId="0" borderId="45" xfId="0" applyNumberFormat="1" applyBorder="1"/>
    <xf numFmtId="0" fontId="2" fillId="3" borderId="4" xfId="0" applyFont="1" applyFill="1" applyBorder="1" applyAlignment="1">
      <alignment horizontal="center"/>
    </xf>
    <xf numFmtId="0" fontId="2" fillId="3" borderId="6" xfId="0" applyFont="1" applyFill="1" applyBorder="1" applyAlignment="1">
      <alignment horizontal="center"/>
    </xf>
    <xf numFmtId="0" fontId="2" fillId="3" borderId="5" xfId="0" applyFont="1" applyFill="1" applyBorder="1" applyAlignment="1">
      <alignment horizontal="center"/>
    </xf>
    <xf numFmtId="0" fontId="0" fillId="3" borderId="5" xfId="0" applyFill="1" applyBorder="1"/>
    <xf numFmtId="0" fontId="0" fillId="0" borderId="11" xfId="0" applyBorder="1"/>
    <xf numFmtId="0" fontId="0" fillId="3" borderId="6" xfId="0" applyFill="1" applyBorder="1"/>
    <xf numFmtId="0" fontId="0" fillId="0" borderId="11" xfId="0" applyBorder="1" applyAlignment="1">
      <alignment horizontal="left" vertical="top" wrapText="1"/>
    </xf>
    <xf numFmtId="1" fontId="0" fillId="0" borderId="28" xfId="0" applyNumberFormat="1" applyBorder="1"/>
    <xf numFmtId="1" fontId="0" fillId="0" borderId="34" xfId="0" applyNumberFormat="1" applyBorder="1"/>
    <xf numFmtId="2" fontId="0" fillId="0" borderId="3" xfId="0" applyNumberFormat="1" applyBorder="1"/>
    <xf numFmtId="2" fontId="0" fillId="4" borderId="47" xfId="0" applyNumberFormat="1" applyFill="1" applyBorder="1"/>
    <xf numFmtId="2" fontId="0" fillId="4" borderId="33" xfId="0" applyNumberFormat="1" applyFill="1" applyBorder="1"/>
    <xf numFmtId="2" fontId="0" fillId="4" borderId="48" xfId="0" applyNumberFormat="1" applyFill="1" applyBorder="1"/>
    <xf numFmtId="0" fontId="0" fillId="0" borderId="4" xfId="0" applyBorder="1"/>
    <xf numFmtId="0" fontId="2" fillId="0" borderId="15" xfId="0" applyFont="1" applyBorder="1"/>
    <xf numFmtId="0" fontId="2" fillId="0" borderId="13" xfId="0" applyFont="1" applyBorder="1"/>
    <xf numFmtId="0" fontId="2" fillId="0" borderId="2" xfId="0" applyFont="1" applyBorder="1"/>
    <xf numFmtId="0" fontId="2" fillId="0" borderId="10" xfId="0" applyFont="1" applyBorder="1"/>
    <xf numFmtId="0" fontId="2" fillId="0" borderId="7" xfId="0" applyFont="1" applyBorder="1"/>
    <xf numFmtId="0" fontId="2" fillId="5" borderId="9" xfId="0" applyFont="1" applyFill="1" applyBorder="1"/>
    <xf numFmtId="9" fontId="0" fillId="4" borderId="12" xfId="0" applyNumberFormat="1" applyFill="1" applyBorder="1" applyAlignment="1">
      <alignment horizontal="center"/>
    </xf>
    <xf numFmtId="164" fontId="2" fillId="0" borderId="4" xfId="1" applyNumberFormat="1" applyFont="1" applyFill="1" applyBorder="1"/>
    <xf numFmtId="0" fontId="2" fillId="3" borderId="46" xfId="0" applyFont="1" applyFill="1" applyBorder="1"/>
    <xf numFmtId="0" fontId="2" fillId="3" borderId="33" xfId="0" applyFont="1" applyFill="1" applyBorder="1"/>
    <xf numFmtId="0" fontId="0" fillId="3" borderId="33" xfId="0" applyFill="1" applyBorder="1"/>
    <xf numFmtId="0" fontId="0" fillId="3" borderId="36" xfId="0" applyFill="1" applyBorder="1"/>
    <xf numFmtId="0" fontId="2" fillId="0" borderId="9" xfId="0" applyFont="1" applyBorder="1"/>
    <xf numFmtId="0" fontId="2" fillId="0" borderId="12" xfId="1" applyNumberFormat="1" applyFont="1" applyFill="1" applyBorder="1"/>
    <xf numFmtId="0" fontId="0" fillId="4" borderId="15" xfId="0" applyFill="1" applyBorder="1"/>
    <xf numFmtId="0" fontId="2" fillId="4" borderId="8" xfId="0" applyFont="1" applyFill="1" applyBorder="1" applyAlignment="1">
      <alignment horizontal="center"/>
    </xf>
    <xf numFmtId="165" fontId="0" fillId="0" borderId="24" xfId="0" applyNumberFormat="1" applyBorder="1"/>
    <xf numFmtId="0" fontId="2" fillId="3" borderId="8" xfId="0" applyFont="1" applyFill="1" applyBorder="1"/>
    <xf numFmtId="165" fontId="0" fillId="0" borderId="28" xfId="0" applyNumberFormat="1" applyBorder="1"/>
    <xf numFmtId="0" fontId="0" fillId="0" borderId="0" xfId="0" applyAlignment="1">
      <alignment wrapText="1"/>
    </xf>
    <xf numFmtId="0" fontId="2" fillId="0" borderId="2" xfId="0" applyFont="1" applyBorder="1" applyAlignment="1">
      <alignment horizontal="center"/>
    </xf>
    <xf numFmtId="164" fontId="2" fillId="0" borderId="2" xfId="1" applyNumberFormat="1" applyFont="1" applyFill="1" applyBorder="1"/>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2" fillId="0" borderId="15" xfId="0" applyFont="1" applyBorder="1" applyAlignment="1">
      <alignment vertical="center"/>
    </xf>
    <xf numFmtId="0" fontId="2" fillId="0" borderId="13" xfId="0" applyFont="1" applyBorder="1" applyAlignment="1">
      <alignment vertical="center"/>
    </xf>
    <xf numFmtId="0" fontId="2" fillId="0" borderId="8"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vertical="center"/>
    </xf>
    <xf numFmtId="14" fontId="0" fillId="0" borderId="15" xfId="0" applyNumberFormat="1" applyBorder="1" applyAlignment="1">
      <alignment vertical="center"/>
    </xf>
    <xf numFmtId="14" fontId="0" fillId="0" borderId="8" xfId="0" applyNumberFormat="1" applyBorder="1" applyAlignment="1">
      <alignment vertical="center"/>
    </xf>
    <xf numFmtId="0" fontId="2" fillId="0" borderId="1" xfId="0" applyFont="1" applyBorder="1" applyAlignment="1">
      <alignment vertical="center"/>
    </xf>
    <xf numFmtId="49" fontId="2" fillId="3" borderId="10" xfId="0" applyNumberFormat="1" applyFont="1" applyFill="1" applyBorder="1" applyAlignment="1">
      <alignment horizontal="center"/>
    </xf>
    <xf numFmtId="49" fontId="2" fillId="3" borderId="0" xfId="0" applyNumberFormat="1" applyFont="1" applyFill="1" applyAlignment="1">
      <alignment horizontal="center"/>
    </xf>
    <xf numFmtId="0" fontId="2" fillId="3" borderId="6" xfId="0" applyFont="1" applyFill="1" applyBorder="1" applyAlignment="1">
      <alignment horizontal="center" wrapText="1"/>
    </xf>
    <xf numFmtId="49" fontId="2" fillId="3" borderId="8" xfId="0" applyNumberFormat="1" applyFont="1" applyFill="1" applyBorder="1" applyAlignment="1">
      <alignment horizontal="center"/>
    </xf>
    <xf numFmtId="49" fontId="2" fillId="3" borderId="1" xfId="0" applyNumberFormat="1" applyFont="1" applyFill="1" applyBorder="1" applyAlignment="1">
      <alignment horizontal="center"/>
    </xf>
    <xf numFmtId="0" fontId="2" fillId="3" borderId="5" xfId="0" applyFont="1" applyFill="1" applyBorder="1"/>
    <xf numFmtId="2" fontId="0" fillId="4" borderId="49" xfId="0" applyNumberFormat="1" applyFill="1" applyBorder="1"/>
    <xf numFmtId="2" fontId="0" fillId="4" borderId="50" xfId="0" applyNumberFormat="1" applyFill="1" applyBorder="1"/>
    <xf numFmtId="2" fontId="0" fillId="4" borderId="51" xfId="0" applyNumberFormat="1" applyFill="1" applyBorder="1"/>
    <xf numFmtId="0" fontId="0" fillId="0" borderId="52" xfId="0" applyBorder="1"/>
    <xf numFmtId="0" fontId="0" fillId="0" borderId="53" xfId="0" applyBorder="1"/>
    <xf numFmtId="0" fontId="0" fillId="0" borderId="54" xfId="0" applyBorder="1"/>
    <xf numFmtId="0" fontId="2" fillId="0" borderId="8" xfId="0" applyFont="1" applyBorder="1"/>
    <xf numFmtId="0" fontId="2" fillId="0" borderId="14" xfId="0" applyFont="1" applyBorder="1"/>
    <xf numFmtId="0" fontId="2" fillId="0" borderId="1" xfId="0" applyFont="1" applyBorder="1"/>
    <xf numFmtId="0" fontId="0" fillId="0" borderId="47" xfId="0" applyBorder="1" applyAlignment="1">
      <alignment horizontal="center"/>
    </xf>
    <xf numFmtId="0" fontId="0" fillId="0" borderId="33" xfId="0" applyBorder="1" applyAlignment="1">
      <alignment horizontal="center"/>
    </xf>
    <xf numFmtId="0" fontId="0" fillId="0" borderId="36" xfId="0" applyBorder="1" applyAlignment="1">
      <alignment horizontal="center"/>
    </xf>
    <xf numFmtId="0" fontId="0" fillId="0" borderId="48" xfId="0" applyBorder="1" applyAlignment="1">
      <alignment horizontal="center"/>
    </xf>
    <xf numFmtId="0" fontId="0" fillId="0" borderId="0" xfId="0" applyProtection="1">
      <protection locked="0"/>
    </xf>
    <xf numFmtId="49" fontId="2" fillId="0" borderId="1" xfId="0" applyNumberFormat="1" applyFont="1" applyBorder="1" applyAlignment="1" applyProtection="1">
      <alignment horizontal="center"/>
      <protection locked="0"/>
    </xf>
    <xf numFmtId="49" fontId="2" fillId="0" borderId="14" xfId="0" applyNumberFormat="1"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11" xfId="0" applyFont="1" applyBorder="1" applyAlignment="1" applyProtection="1">
      <alignment horizontal="center"/>
      <protection locked="0"/>
    </xf>
    <xf numFmtId="2" fontId="2" fillId="0" borderId="2" xfId="0" applyNumberFormat="1" applyFont="1" applyBorder="1" applyProtection="1">
      <protection locked="0"/>
    </xf>
    <xf numFmtId="2" fontId="2" fillId="0" borderId="11" xfId="0" applyNumberFormat="1" applyFont="1" applyBorder="1" applyProtection="1">
      <protection locked="0"/>
    </xf>
    <xf numFmtId="0" fontId="0" fillId="0" borderId="0" xfId="0"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3" fillId="0" borderId="11" xfId="0" applyFont="1" applyBorder="1" applyAlignment="1" applyProtection="1">
      <alignment horizontal="center" vertical="center" wrapText="1"/>
      <protection locked="0"/>
    </xf>
    <xf numFmtId="0" fontId="0" fillId="0" borderId="6" xfId="0" applyBorder="1" applyProtection="1">
      <protection locked="0"/>
    </xf>
    <xf numFmtId="0" fontId="2" fillId="0" borderId="13" xfId="0" applyFont="1" applyBorder="1" applyAlignment="1" applyProtection="1">
      <alignment horizontal="center"/>
      <protection locked="0"/>
    </xf>
    <xf numFmtId="0" fontId="0" fillId="0" borderId="5" xfId="0" applyBorder="1" applyProtection="1">
      <protection locked="0"/>
    </xf>
    <xf numFmtId="0" fontId="0" fillId="0" borderId="2" xfId="0" applyBorder="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0" fontId="2" fillId="0" borderId="5" xfId="0" applyFont="1" applyBorder="1" applyAlignment="1" applyProtection="1">
      <alignment horizontal="center"/>
      <protection locked="0"/>
    </xf>
    <xf numFmtId="2" fontId="2" fillId="4" borderId="2" xfId="0" applyNumberFormat="1" applyFont="1" applyFill="1" applyBorder="1"/>
    <xf numFmtId="2" fontId="2" fillId="4" borderId="15" xfId="0" applyNumberFormat="1" applyFont="1" applyFill="1" applyBorder="1"/>
    <xf numFmtId="0" fontId="2" fillId="4" borderId="3" xfId="0" applyFont="1" applyFill="1" applyBorder="1" applyAlignment="1">
      <alignment horizontal="center"/>
    </xf>
    <xf numFmtId="0" fontId="2" fillId="0" borderId="6" xfId="0" applyFont="1" applyBorder="1" applyAlignment="1">
      <alignment wrapText="1"/>
    </xf>
    <xf numFmtId="49" fontId="2" fillId="0" borderId="8" xfId="0" applyNumberFormat="1" applyFont="1" applyBorder="1" applyAlignment="1">
      <alignment horizontal="center"/>
    </xf>
    <xf numFmtId="49" fontId="2" fillId="0" borderId="1" xfId="0" applyNumberFormat="1" applyFont="1" applyBorder="1" applyAlignment="1">
      <alignment horizontal="center"/>
    </xf>
    <xf numFmtId="49" fontId="2" fillId="0" borderId="14" xfId="0" applyNumberFormat="1" applyFont="1" applyBorder="1" applyAlignment="1">
      <alignment horizontal="center"/>
    </xf>
    <xf numFmtId="0" fontId="2" fillId="0" borderId="3" xfId="0" applyFont="1" applyBorder="1" applyAlignment="1">
      <alignment horizontal="left"/>
    </xf>
    <xf numFmtId="2" fontId="0" fillId="4" borderId="11" xfId="0" applyNumberFormat="1" applyFill="1" applyBorder="1"/>
    <xf numFmtId="2" fontId="2" fillId="4" borderId="11" xfId="0" applyNumberFormat="1" applyFont="1" applyFill="1" applyBorder="1"/>
    <xf numFmtId="2" fontId="0" fillId="4" borderId="4" xfId="0" applyNumberFormat="1" applyFill="1" applyBorder="1"/>
    <xf numFmtId="49" fontId="2" fillId="0" borderId="6" xfId="0" applyNumberFormat="1" applyFont="1" applyBorder="1" applyAlignment="1">
      <alignment horizontal="center"/>
    </xf>
    <xf numFmtId="49" fontId="2" fillId="0" borderId="5" xfId="0" applyNumberFormat="1" applyFont="1" applyBorder="1" applyAlignment="1">
      <alignment horizontal="center"/>
    </xf>
    <xf numFmtId="2" fontId="0" fillId="4" borderId="5" xfId="0" applyNumberFormat="1" applyFill="1" applyBorder="1"/>
    <xf numFmtId="0" fontId="2" fillId="0" borderId="0" xfId="0" applyFont="1" applyAlignment="1">
      <alignment horizontal="center"/>
    </xf>
    <xf numFmtId="0" fontId="0" fillId="0" borderId="0" xfId="0" applyAlignment="1" applyProtection="1">
      <alignment horizontal="center"/>
      <protection locked="0"/>
    </xf>
    <xf numFmtId="3" fontId="0" fillId="0" borderId="17" xfId="0" applyNumberFormat="1" applyBorder="1"/>
    <xf numFmtId="3" fontId="2" fillId="3" borderId="26" xfId="0" applyNumberFormat="1" applyFont="1" applyFill="1" applyBorder="1" applyProtection="1">
      <protection locked="0"/>
    </xf>
    <xf numFmtId="3" fontId="2" fillId="3" borderId="27" xfId="0" applyNumberFormat="1" applyFont="1" applyFill="1" applyBorder="1" applyProtection="1">
      <protection locked="0"/>
    </xf>
    <xf numFmtId="3" fontId="0" fillId="0" borderId="2" xfId="0" applyNumberFormat="1" applyBorder="1"/>
    <xf numFmtId="3" fontId="2" fillId="0" borderId="2" xfId="0" applyNumberFormat="1" applyFont="1" applyBorder="1"/>
    <xf numFmtId="3" fontId="2" fillId="0" borderId="3" xfId="1" applyNumberFormat="1" applyFont="1" applyFill="1" applyBorder="1" applyProtection="1"/>
    <xf numFmtId="3" fontId="0" fillId="3" borderId="17" xfId="0" applyNumberFormat="1" applyFill="1" applyBorder="1" applyProtection="1">
      <protection locked="0"/>
    </xf>
    <xf numFmtId="3" fontId="0" fillId="3" borderId="16" xfId="0" applyNumberFormat="1" applyFill="1" applyBorder="1" applyProtection="1">
      <protection locked="0"/>
    </xf>
    <xf numFmtId="3" fontId="0" fillId="0" borderId="7" xfId="0" applyNumberFormat="1" applyBorder="1" applyAlignment="1">
      <alignment horizontal="center"/>
    </xf>
    <xf numFmtId="3" fontId="0" fillId="3" borderId="39" xfId="0" applyNumberFormat="1" applyFill="1" applyBorder="1" applyProtection="1">
      <protection locked="0"/>
    </xf>
    <xf numFmtId="3" fontId="0" fillId="3" borderId="18" xfId="0" applyNumberFormat="1" applyFill="1" applyBorder="1" applyProtection="1">
      <protection locked="0"/>
    </xf>
    <xf numFmtId="3" fontId="2" fillId="0" borderId="9" xfId="1" applyNumberFormat="1" applyFont="1" applyFill="1" applyBorder="1" applyProtection="1"/>
    <xf numFmtId="3" fontId="2" fillId="0" borderId="3" xfId="1" applyNumberFormat="1" applyFont="1" applyFill="1" applyBorder="1" applyAlignment="1" applyProtection="1">
      <alignment horizontal="center"/>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3" fontId="0" fillId="0" borderId="0" xfId="0" applyNumberFormat="1" applyAlignment="1">
      <alignment horizontal="center"/>
    </xf>
    <xf numFmtId="0" fontId="0" fillId="0" borderId="0" xfId="0" applyAlignment="1" applyProtection="1">
      <alignment horizontal="center" vertical="center"/>
      <protection locked="0"/>
    </xf>
    <xf numFmtId="0" fontId="9" fillId="0" borderId="0" xfId="0" applyFont="1" applyAlignment="1" applyProtection="1">
      <alignment horizontal="center"/>
      <protection locked="0"/>
    </xf>
    <xf numFmtId="0" fontId="2" fillId="0" borderId="0" xfId="0" applyFont="1" applyAlignment="1" applyProtection="1">
      <alignment horizontal="center"/>
      <protection locked="0"/>
    </xf>
    <xf numFmtId="3" fontId="2" fillId="0" borderId="0" xfId="1" applyNumberFormat="1" applyFont="1" applyFill="1" applyBorder="1" applyAlignment="1" applyProtection="1">
      <alignment horizontal="center"/>
    </xf>
    <xf numFmtId="3" fontId="2" fillId="4" borderId="3" xfId="0" applyNumberFormat="1" applyFont="1" applyFill="1" applyBorder="1"/>
    <xf numFmtId="0" fontId="2" fillId="0" borderId="3" xfId="0" applyFont="1" applyBorder="1"/>
    <xf numFmtId="3" fontId="0" fillId="3" borderId="0" xfId="0" applyNumberFormat="1" applyFill="1" applyProtection="1">
      <protection locked="0"/>
    </xf>
    <xf numFmtId="0" fontId="0" fillId="0" borderId="0" xfId="0" applyAlignment="1" applyProtection="1">
      <alignment wrapText="1"/>
      <protection locked="0"/>
    </xf>
    <xf numFmtId="0" fontId="2" fillId="0" borderId="0" xfId="0" applyFont="1" applyAlignment="1" applyProtection="1">
      <alignment horizontal="left"/>
      <protection locked="0"/>
    </xf>
    <xf numFmtId="0" fontId="0" fillId="0" borderId="3" xfId="0" applyBorder="1" applyAlignment="1" applyProtection="1">
      <alignment wrapText="1"/>
      <protection locked="0"/>
    </xf>
    <xf numFmtId="0" fontId="0" fillId="0" borderId="3" xfId="0" applyBorder="1" applyProtection="1">
      <protection locked="0"/>
    </xf>
    <xf numFmtId="0" fontId="0" fillId="0" borderId="3" xfId="0" applyBorder="1" applyAlignment="1" applyProtection="1">
      <alignment horizontal="center"/>
      <protection locked="0"/>
    </xf>
    <xf numFmtId="0" fontId="0" fillId="0" borderId="3" xfId="0" applyBorder="1" applyAlignment="1" applyProtection="1">
      <alignment horizontal="center" wrapText="1"/>
      <protection locked="0"/>
    </xf>
    <xf numFmtId="0" fontId="2" fillId="0" borderId="15"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8" xfId="0" applyFont="1" applyBorder="1" applyAlignment="1" applyProtection="1">
      <alignment horizontal="left"/>
      <protection locked="0"/>
    </xf>
    <xf numFmtId="0" fontId="2" fillId="0" borderId="15" xfId="0" applyFont="1" applyBorder="1" applyAlignment="1" applyProtection="1">
      <alignment horizontal="left"/>
      <protection locked="0"/>
    </xf>
    <xf numFmtId="3" fontId="0" fillId="0" borderId="0" xfId="0" applyNumberFormat="1"/>
    <xf numFmtId="3" fontId="0" fillId="0" borderId="1" xfId="0" applyNumberFormat="1" applyBorder="1"/>
    <xf numFmtId="2" fontId="0" fillId="0" borderId="1" xfId="0" applyNumberFormat="1" applyBorder="1"/>
    <xf numFmtId="0" fontId="0" fillId="0" borderId="0" xfId="0" applyAlignment="1">
      <alignment horizontal="center"/>
    </xf>
    <xf numFmtId="0" fontId="0" fillId="0" borderId="11" xfId="0" applyBorder="1" applyAlignment="1">
      <alignment horizontal="center"/>
    </xf>
    <xf numFmtId="0" fontId="0" fillId="0" borderId="15" xfId="0" applyBorder="1"/>
    <xf numFmtId="0" fontId="0" fillId="0" borderId="8" xfId="0" applyBorder="1"/>
    <xf numFmtId="165" fontId="0" fillId="0" borderId="56" xfId="0" applyNumberFormat="1" applyBorder="1" applyAlignment="1">
      <alignment horizontal="center"/>
    </xf>
    <xf numFmtId="165" fontId="0" fillId="0" borderId="57" xfId="0" applyNumberFormat="1" applyBorder="1" applyAlignment="1">
      <alignment horizontal="center"/>
    </xf>
    <xf numFmtId="164" fontId="2" fillId="0" borderId="9" xfId="1" applyNumberFormat="1" applyFont="1" applyFill="1" applyBorder="1" applyAlignment="1" applyProtection="1">
      <alignment horizontal="center"/>
    </xf>
    <xf numFmtId="164" fontId="2" fillId="0" borderId="12" xfId="1" applyNumberFormat="1" applyFont="1" applyFill="1" applyBorder="1" applyAlignment="1" applyProtection="1">
      <alignment horizontal="center"/>
    </xf>
    <xf numFmtId="164" fontId="2" fillId="3" borderId="9" xfId="1" applyNumberFormat="1" applyFont="1" applyFill="1" applyBorder="1" applyAlignment="1" applyProtection="1">
      <alignment horizontal="center"/>
      <protection locked="0"/>
    </xf>
    <xf numFmtId="164" fontId="2" fillId="3" borderId="12" xfId="1" applyNumberFormat="1" applyFont="1" applyFill="1" applyBorder="1" applyAlignment="1" applyProtection="1">
      <alignment horizontal="center"/>
      <protection locked="0"/>
    </xf>
    <xf numFmtId="165" fontId="0" fillId="0" borderId="37" xfId="0" applyNumberFormat="1" applyBorder="1" applyAlignment="1">
      <alignment horizontal="center"/>
    </xf>
    <xf numFmtId="165" fontId="0" fillId="0" borderId="23" xfId="0" applyNumberFormat="1" applyBorder="1" applyAlignment="1">
      <alignment horizontal="center"/>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wrapText="1"/>
      <protection locked="0"/>
    </xf>
    <xf numFmtId="0" fontId="0" fillId="0" borderId="0" xfId="0" applyAlignment="1" applyProtection="1">
      <alignment horizontal="left" wrapText="1"/>
      <protection locked="0"/>
    </xf>
    <xf numFmtId="0" fontId="5"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10" xfId="0" applyBorder="1" applyAlignment="1" applyProtection="1">
      <alignment horizontal="center"/>
      <protection locked="0"/>
    </xf>
    <xf numFmtId="0" fontId="0" fillId="0" borderId="0" xfId="0" applyAlignment="1" applyProtection="1">
      <alignment horizont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0" borderId="10"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3" fillId="0" borderId="6"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14" fontId="0" fillId="3" borderId="10" xfId="0" applyNumberFormat="1" applyFill="1" applyBorder="1" applyAlignment="1" applyProtection="1">
      <alignment horizontal="center" vertical="center"/>
      <protection locked="0"/>
    </xf>
    <xf numFmtId="14" fontId="0" fillId="3" borderId="7" xfId="0" applyNumberFormat="1"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15" xfId="0" applyFill="1" applyBorder="1" applyAlignment="1" applyProtection="1">
      <alignment horizontal="center" vertical="center" wrapText="1"/>
      <protection locked="0"/>
    </xf>
    <xf numFmtId="0" fontId="0" fillId="3" borderId="13"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2" fillId="0" borderId="8" xfId="0" applyFont="1" applyBorder="1" applyAlignment="1" applyProtection="1">
      <alignment horizontal="center"/>
      <protection locked="0"/>
    </xf>
    <xf numFmtId="0" fontId="2" fillId="0" borderId="14" xfId="0" applyFont="1" applyBorder="1" applyAlignment="1" applyProtection="1">
      <alignment horizontal="center"/>
      <protection locked="0"/>
    </xf>
    <xf numFmtId="164" fontId="1" fillId="0" borderId="15" xfId="1" applyNumberFormat="1" applyFont="1" applyFill="1" applyBorder="1" applyAlignment="1" applyProtection="1">
      <alignment horizontal="center" vertical="center"/>
    </xf>
    <xf numFmtId="164" fontId="1" fillId="0" borderId="13" xfId="1" applyNumberFormat="1" applyFont="1" applyFill="1" applyBorder="1" applyAlignment="1" applyProtection="1">
      <alignment horizontal="center" vertical="center"/>
    </xf>
    <xf numFmtId="0" fontId="0" fillId="3" borderId="15"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2" fillId="0" borderId="0" xfId="0" applyFont="1" applyAlignment="1" applyProtection="1">
      <alignment horizontal="center"/>
      <protection locked="0"/>
    </xf>
    <xf numFmtId="0" fontId="2" fillId="0" borderId="10"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0" fillId="3" borderId="15"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9" fillId="0" borderId="9"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0" borderId="2" xfId="0" applyBorder="1" applyAlignment="1" applyProtection="1">
      <alignment horizontal="center"/>
      <protection locked="0"/>
    </xf>
    <xf numFmtId="0" fontId="0" fillId="0" borderId="7" xfId="0" applyBorder="1" applyAlignment="1" applyProtection="1">
      <alignment horizontal="center"/>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center"/>
      <protection locked="0"/>
    </xf>
    <xf numFmtId="165" fontId="0" fillId="0" borderId="38" xfId="0" applyNumberFormat="1" applyBorder="1" applyAlignment="1">
      <alignment horizontal="center"/>
    </xf>
    <xf numFmtId="165" fontId="0" fillId="0" borderId="55" xfId="0" applyNumberFormat="1" applyBorder="1" applyAlignment="1">
      <alignment horizont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8" fillId="0" borderId="0" xfId="0" applyFont="1" applyAlignment="1">
      <alignment horizontal="center" vertical="center"/>
    </xf>
    <xf numFmtId="0" fontId="8" fillId="0" borderId="1" xfId="0" applyFont="1" applyBorder="1" applyAlignment="1">
      <alignment horizontal="center" vertic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0" xfId="0" applyAlignment="1">
      <alignment horizontal="left" vertical="top" wrapText="1"/>
    </xf>
    <xf numFmtId="0" fontId="0" fillId="0" borderId="7" xfId="0" applyBorder="1" applyAlignment="1">
      <alignment horizontal="left" vertical="top"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0" fillId="0" borderId="10" xfId="0" applyBorder="1" applyAlignment="1">
      <alignment horizontal="left" vertical="top"/>
    </xf>
    <xf numFmtId="0" fontId="0" fillId="0" borderId="2" xfId="0" applyBorder="1" applyAlignment="1">
      <alignment horizontal="left" vertical="top"/>
    </xf>
    <xf numFmtId="0" fontId="0" fillId="0" borderId="10" xfId="0" applyBorder="1" applyAlignment="1">
      <alignment horizontal="left" vertical="top" wrapText="1"/>
    </xf>
    <xf numFmtId="0" fontId="0" fillId="0" borderId="1" xfId="0" applyBorder="1" applyAlignment="1">
      <alignment horizontal="left" vertical="top" wrapText="1"/>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5" fillId="0" borderId="2" xfId="0" applyFont="1" applyBorder="1" applyAlignment="1">
      <alignment horizontal="center" vertical="center"/>
    </xf>
    <xf numFmtId="0" fontId="2" fillId="3" borderId="10" xfId="0"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0" borderId="0" xfId="0" applyAlignment="1">
      <alignment horizontal="left" wrapText="1"/>
    </xf>
    <xf numFmtId="0" fontId="0" fillId="0" borderId="7" xfId="0" applyBorder="1" applyAlignment="1">
      <alignment horizontal="left" wrapText="1"/>
    </xf>
    <xf numFmtId="0" fontId="2" fillId="3" borderId="9" xfId="0" applyFont="1" applyFill="1" applyBorder="1" applyAlignment="1">
      <alignment horizontal="center"/>
    </xf>
    <xf numFmtId="0" fontId="2" fillId="3" borderId="12" xfId="0" applyFont="1" applyFill="1" applyBorder="1" applyAlignment="1">
      <alignment horizontal="center"/>
    </xf>
    <xf numFmtId="0" fontId="9" fillId="3" borderId="9" xfId="0" applyFont="1" applyFill="1" applyBorder="1" applyAlignment="1">
      <alignment horizontal="center"/>
    </xf>
    <xf numFmtId="0" fontId="9" fillId="3" borderId="12" xfId="0" applyFont="1" applyFill="1" applyBorder="1" applyAlignment="1">
      <alignment horizontal="center"/>
    </xf>
    <xf numFmtId="0" fontId="2" fillId="3" borderId="11" xfId="0" applyFont="1" applyFill="1" applyBorder="1" applyAlignment="1">
      <alignment horizontal="center"/>
    </xf>
  </cellXfs>
  <cellStyles count="2">
    <cellStyle name="Normaali" xfId="0" builtinId="0"/>
    <cellStyle name="Pilkku"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301C-BC76-4241-9B25-57F2E523D09D}">
  <dimension ref="A1:W53"/>
  <sheetViews>
    <sheetView tabSelected="1" zoomScaleNormal="100" workbookViewId="0">
      <selection activeCell="M53" sqref="M53"/>
    </sheetView>
  </sheetViews>
  <sheetFormatPr defaultColWidth="8.85546875" defaultRowHeight="14.65" customHeight="1" x14ac:dyDescent="0.25"/>
  <cols>
    <col min="1" max="10" width="8.85546875" style="131" customWidth="1"/>
    <col min="11" max="11" width="9.7109375" style="131" customWidth="1"/>
    <col min="12" max="12" width="1" style="131" customWidth="1"/>
    <col min="13" max="13" width="8.85546875" style="131" customWidth="1"/>
    <col min="14" max="14" width="9.7109375" style="131" customWidth="1"/>
    <col min="15" max="16" width="8.85546875" style="131" customWidth="1"/>
    <col min="17" max="17" width="10.140625" style="131" customWidth="1"/>
    <col min="18" max="23" width="8.85546875" style="131" customWidth="1"/>
    <col min="24" max="24" width="1.28515625" style="131" customWidth="1"/>
    <col min="25" max="26" width="7.85546875" style="131" customWidth="1"/>
    <col min="27" max="29" width="8.42578125" style="131" customWidth="1"/>
    <col min="30" max="16384" width="8.85546875" style="131"/>
  </cols>
  <sheetData>
    <row r="1" spans="1:23" ht="14.65" customHeight="1" x14ac:dyDescent="0.25">
      <c r="A1" s="226" t="s">
        <v>0</v>
      </c>
      <c r="B1" s="226"/>
      <c r="C1" s="226"/>
      <c r="D1" s="226"/>
      <c r="E1" s="226"/>
      <c r="F1" s="226"/>
      <c r="G1" s="226"/>
      <c r="H1" s="226"/>
      <c r="I1" s="226"/>
      <c r="J1" s="226"/>
      <c r="K1" s="226"/>
      <c r="L1" s="181"/>
      <c r="M1" s="222" t="s">
        <v>84</v>
      </c>
      <c r="N1" s="222"/>
      <c r="O1" s="222"/>
      <c r="P1" s="222"/>
      <c r="Q1" s="222"/>
      <c r="R1" s="222"/>
      <c r="S1" s="222"/>
      <c r="T1" s="222"/>
      <c r="U1" s="222"/>
      <c r="V1" s="222"/>
      <c r="W1" s="222"/>
    </row>
    <row r="2" spans="1:23" ht="14.65" customHeight="1" x14ac:dyDescent="0.25">
      <c r="A2" s="227"/>
      <c r="B2" s="227"/>
      <c r="C2" s="227"/>
      <c r="D2" s="227"/>
      <c r="E2" s="227"/>
      <c r="F2" s="227"/>
      <c r="G2" s="227"/>
      <c r="H2" s="227"/>
      <c r="I2" s="227"/>
      <c r="J2" s="227"/>
      <c r="K2" s="227"/>
      <c r="L2" s="181"/>
      <c r="M2" s="223"/>
      <c r="N2" s="223"/>
      <c r="O2" s="223"/>
      <c r="P2" s="223"/>
      <c r="Q2" s="223"/>
      <c r="R2" s="223"/>
      <c r="S2" s="223"/>
      <c r="T2" s="223"/>
      <c r="U2" s="223"/>
      <c r="V2" s="223"/>
      <c r="W2" s="223"/>
    </row>
    <row r="3" spans="1:23" ht="14.65" customHeight="1" x14ac:dyDescent="0.25">
      <c r="A3" s="232" t="s">
        <v>6</v>
      </c>
      <c r="B3" s="233"/>
      <c r="C3" s="234"/>
      <c r="D3" s="235"/>
      <c r="E3" s="233" t="s">
        <v>7</v>
      </c>
      <c r="F3" s="233"/>
      <c r="G3" s="236"/>
      <c r="H3" s="237"/>
      <c r="I3" s="233" t="s">
        <v>1</v>
      </c>
      <c r="J3" s="238"/>
      <c r="K3" s="239"/>
      <c r="L3" s="184"/>
      <c r="M3" s="155" t="s">
        <v>79</v>
      </c>
      <c r="N3" s="156" t="str">
        <f t="shared" ref="N3:V3" si="0">B11</f>
        <v>HER</v>
      </c>
      <c r="O3" s="157" t="str">
        <f t="shared" si="0"/>
        <v>SPR</v>
      </c>
      <c r="P3" s="157" t="str">
        <f t="shared" si="0"/>
        <v>GTA</v>
      </c>
      <c r="Q3" s="157" t="str">
        <f t="shared" si="0"/>
        <v>SCU</v>
      </c>
      <c r="R3" s="157" t="str">
        <f t="shared" si="0"/>
        <v>SME</v>
      </c>
      <c r="S3" s="157" t="str">
        <f t="shared" si="0"/>
        <v>ELP</v>
      </c>
      <c r="T3" s="157">
        <f t="shared" si="0"/>
        <v>0</v>
      </c>
      <c r="U3" s="157">
        <f t="shared" si="0"/>
        <v>0</v>
      </c>
      <c r="V3" s="158">
        <f t="shared" si="0"/>
        <v>0</v>
      </c>
      <c r="W3" s="134" t="s">
        <v>88</v>
      </c>
    </row>
    <row r="4" spans="1:23" ht="14.65" customHeight="1" x14ac:dyDescent="0.25">
      <c r="A4" s="232"/>
      <c r="B4" s="233"/>
      <c r="C4" s="234"/>
      <c r="D4" s="235"/>
      <c r="E4" s="233"/>
      <c r="F4" s="233"/>
      <c r="G4" s="236"/>
      <c r="H4" s="237"/>
      <c r="I4" s="233"/>
      <c r="J4" s="240"/>
      <c r="K4" s="241"/>
      <c r="L4" s="184"/>
      <c r="M4" s="10">
        <v>1</v>
      </c>
      <c r="N4" s="168" t="str">
        <f>IF(B12="","",B12*W4/100)</f>
        <v/>
      </c>
      <c r="O4" s="168" t="str">
        <f>IF(C12="","",C12*W4/100)</f>
        <v/>
      </c>
      <c r="P4" s="168" t="str">
        <f>IF(D12="","",D12*W4/100)</f>
        <v/>
      </c>
      <c r="Q4" s="168" t="str">
        <f>IF(E12="","",E12*W4/100)</f>
        <v/>
      </c>
      <c r="R4" s="168" t="str">
        <f>IF(F12="","",F12*W4/100)</f>
        <v/>
      </c>
      <c r="S4" s="168" t="str">
        <f>IF(G12="","",G12*W4/100)</f>
        <v/>
      </c>
      <c r="T4" s="168" t="str">
        <f>IF(H12="","",H12*W4/100)</f>
        <v/>
      </c>
      <c r="U4" s="168" t="str">
        <f>IF(I12="","",I12*W4/100)</f>
        <v/>
      </c>
      <c r="V4" s="168" t="str">
        <f>IF(J12="","",J12*W4/100)</f>
        <v/>
      </c>
      <c r="W4" s="169"/>
    </row>
    <row r="5" spans="1:23" ht="14.65" customHeight="1" x14ac:dyDescent="0.25">
      <c r="A5" s="242" t="s">
        <v>5</v>
      </c>
      <c r="B5" s="242"/>
      <c r="C5" s="242"/>
      <c r="D5" s="242"/>
      <c r="E5" s="242"/>
      <c r="F5" s="242"/>
      <c r="G5" s="242"/>
      <c r="H5" s="242"/>
      <c r="I5" s="242"/>
      <c r="J5" s="242"/>
      <c r="K5" s="243"/>
      <c r="L5" s="182"/>
      <c r="M5" s="10">
        <v>2</v>
      </c>
      <c r="N5" s="168" t="str">
        <f>IF(B17="","",B17*W5/100)</f>
        <v/>
      </c>
      <c r="O5" s="168" t="str">
        <f>IF(C17="","",C17*W5/100)</f>
        <v/>
      </c>
      <c r="P5" s="168" t="str">
        <f>IF(D17="","",D17*W5/100)</f>
        <v/>
      </c>
      <c r="Q5" s="168" t="str">
        <f>IF(E17="","",E17*W5/100)</f>
        <v/>
      </c>
      <c r="R5" s="168" t="str">
        <f>IF(F17="","",F17*W5/100)</f>
        <v/>
      </c>
      <c r="S5" s="168" t="str">
        <f>IF(G17="","",G17*W5/100)</f>
        <v/>
      </c>
      <c r="T5" s="168" t="str">
        <f>IF(H17="","",H17*W5/100)</f>
        <v/>
      </c>
      <c r="U5" s="168" t="str">
        <f>IF(I17="","",I17*W5/100)</f>
        <v/>
      </c>
      <c r="V5" s="168" t="str">
        <f>IF(J17="","",J17*W5/100)</f>
        <v/>
      </c>
      <c r="W5" s="170"/>
    </row>
    <row r="6" spans="1:23" ht="14.65" customHeight="1" x14ac:dyDescent="0.25">
      <c r="A6" s="223"/>
      <c r="B6" s="223"/>
      <c r="C6" s="223"/>
      <c r="D6" s="223"/>
      <c r="E6" s="223"/>
      <c r="F6" s="223"/>
      <c r="G6" s="223"/>
      <c r="H6" s="223"/>
      <c r="I6" s="223"/>
      <c r="J6" s="223"/>
      <c r="K6" s="244"/>
      <c r="L6" s="182"/>
      <c r="M6" s="10">
        <v>3</v>
      </c>
      <c r="N6" s="168" t="str">
        <f>IF(B22="","",B22*W6/100)</f>
        <v/>
      </c>
      <c r="O6" s="168" t="str">
        <f>IF(C22="","",C22*W6/100)</f>
        <v/>
      </c>
      <c r="P6" s="168" t="str">
        <f>IF(D22="","",D22*W6/100)</f>
        <v/>
      </c>
      <c r="Q6" s="168" t="str">
        <f>IF(E22="","",E22*W6/100)</f>
        <v/>
      </c>
      <c r="R6" s="168" t="str">
        <f>IF(F22="","",F22*W6/100)</f>
        <v/>
      </c>
      <c r="S6" s="168" t="str">
        <f>IF(G22="","",G22*W6/100)</f>
        <v/>
      </c>
      <c r="T6" s="168" t="str">
        <f>IF(H22="","",H22*W6/100)</f>
        <v/>
      </c>
      <c r="U6" s="168" t="str">
        <f>IF(I22="","",I22*W6/100)</f>
        <v/>
      </c>
      <c r="V6" s="168" t="str">
        <f>IF(J22="","",J22*W6/100)</f>
        <v/>
      </c>
      <c r="W6" s="170"/>
    </row>
    <row r="7" spans="1:23" ht="14.65" customHeight="1" x14ac:dyDescent="0.25">
      <c r="A7" s="245" t="s">
        <v>2</v>
      </c>
      <c r="B7" s="246"/>
      <c r="C7" s="251" t="s">
        <v>3</v>
      </c>
      <c r="D7" s="251"/>
      <c r="E7" s="252" t="s">
        <v>83</v>
      </c>
      <c r="F7" s="251"/>
      <c r="G7" s="251"/>
      <c r="H7" s="253"/>
      <c r="I7" s="257" t="s">
        <v>95</v>
      </c>
      <c r="J7" s="258"/>
      <c r="K7" s="259"/>
      <c r="L7" s="185"/>
      <c r="M7" s="10">
        <v>4</v>
      </c>
      <c r="N7" s="168" t="str">
        <f>IF(B27="","",B27*W7/100)</f>
        <v/>
      </c>
      <c r="O7" s="168" t="str">
        <f>IF(C27="","",C27*W7/100)</f>
        <v/>
      </c>
      <c r="P7" s="168" t="str">
        <f>IF(D27="","",D27*W7/100)</f>
        <v/>
      </c>
      <c r="Q7" s="168" t="str">
        <f>IF(E27="","",E27*W7/100)</f>
        <v/>
      </c>
      <c r="R7" s="168" t="str">
        <f>IF(F27="","",F27*W7/100)</f>
        <v/>
      </c>
      <c r="S7" s="168" t="str">
        <f>IF(G27="","",G27*W7/100)</f>
        <v/>
      </c>
      <c r="T7" s="168" t="str">
        <f>IF(H27="","",H27*W7/100)</f>
        <v/>
      </c>
      <c r="U7" s="168" t="str">
        <f>IF(I27="","",I27*W7/100)</f>
        <v/>
      </c>
      <c r="V7" s="168" t="str">
        <f>IF(J27="","",J27*W7/100)</f>
        <v/>
      </c>
      <c r="W7" s="170"/>
    </row>
    <row r="8" spans="1:23" ht="14.65" customHeight="1" x14ac:dyDescent="0.25">
      <c r="A8" s="249"/>
      <c r="B8" s="250"/>
      <c r="C8" s="247">
        <f>K52</f>
        <v>0</v>
      </c>
      <c r="D8" s="248"/>
      <c r="E8" s="254"/>
      <c r="F8" s="255"/>
      <c r="G8" s="255"/>
      <c r="H8" s="256"/>
      <c r="I8" s="260"/>
      <c r="J8" s="261"/>
      <c r="K8" s="262"/>
      <c r="L8" s="167"/>
      <c r="M8" s="10">
        <v>5</v>
      </c>
      <c r="N8" s="168" t="str">
        <f>IF(B32="","",B32*W8/100)</f>
        <v/>
      </c>
      <c r="O8" s="168" t="str">
        <f>IF(C32="","",C32*W8/100)</f>
        <v/>
      </c>
      <c r="P8" s="168" t="str">
        <f>IF(D32="","",D32*W8/100)</f>
        <v/>
      </c>
      <c r="Q8" s="168" t="str">
        <f>IF(E32="","",E32*W8/100)</f>
        <v/>
      </c>
      <c r="R8" s="168" t="str">
        <f>IF(F32="","",F32*W8/100)</f>
        <v/>
      </c>
      <c r="S8" s="168" t="str">
        <f>IF(G32="","",G32*W8/100)</f>
        <v/>
      </c>
      <c r="T8" s="168" t="str">
        <f>IF(H32="","",H32*W8/100)</f>
        <v/>
      </c>
      <c r="U8" s="168" t="str">
        <f>IF(I32="","",I32*W8/100)</f>
        <v/>
      </c>
      <c r="V8" s="168" t="str">
        <f>IF(J32="","",J32*W8/100)</f>
        <v/>
      </c>
      <c r="W8" s="170"/>
    </row>
    <row r="9" spans="1:23" ht="14.65" customHeight="1" x14ac:dyDescent="0.25">
      <c r="A9" s="242" t="s">
        <v>96</v>
      </c>
      <c r="B9" s="242"/>
      <c r="C9" s="242"/>
      <c r="D9" s="242"/>
      <c r="E9" s="242"/>
      <c r="F9" s="242"/>
      <c r="G9" s="242"/>
      <c r="H9" s="242"/>
      <c r="I9" s="242"/>
      <c r="J9" s="242"/>
      <c r="K9" s="243"/>
      <c r="L9" s="182"/>
      <c r="M9" s="10">
        <v>6</v>
      </c>
      <c r="N9" s="168" t="str">
        <f>IF(B37="","",B37*W9/100)</f>
        <v/>
      </c>
      <c r="O9" s="168" t="str">
        <f>IF(C37="","",C37*W9/100)</f>
        <v/>
      </c>
      <c r="P9" s="168" t="str">
        <f>IF(D37="","",D37*W9/100)</f>
        <v/>
      </c>
      <c r="Q9" s="168" t="str">
        <f>IF(E37="","",E37*W9/100)</f>
        <v/>
      </c>
      <c r="R9" s="168" t="str">
        <f>IF(F37="","",F37*W9/100)</f>
        <v/>
      </c>
      <c r="S9" s="168" t="str">
        <f>IF(G37="","",G37*W9/100)</f>
        <v/>
      </c>
      <c r="T9" s="168" t="str">
        <f>IF(H37="","",H37*W9/100)</f>
        <v/>
      </c>
      <c r="U9" s="168" t="str">
        <f>IF(I37="","",I37*W9/100)</f>
        <v/>
      </c>
      <c r="V9" s="168" t="str">
        <f>IF(J37="","",J37*W9/100)</f>
        <v/>
      </c>
      <c r="W9" s="170"/>
    </row>
    <row r="10" spans="1:23" ht="14.65" customHeight="1" x14ac:dyDescent="0.25">
      <c r="A10" s="223"/>
      <c r="B10" s="223"/>
      <c r="C10" s="223"/>
      <c r="D10" s="223"/>
      <c r="E10" s="223"/>
      <c r="F10" s="223"/>
      <c r="G10" s="223"/>
      <c r="H10" s="223"/>
      <c r="I10" s="223"/>
      <c r="J10" s="223"/>
      <c r="K10" s="244"/>
      <c r="L10" s="182"/>
      <c r="M10" s="10">
        <v>7</v>
      </c>
      <c r="N10" s="168" t="str">
        <f>IF(B42="","",B42*W10/100)</f>
        <v/>
      </c>
      <c r="O10" s="168" t="str">
        <f>IF(C42="","",C42*W10/100)</f>
        <v/>
      </c>
      <c r="P10" s="168" t="str">
        <f>IF(D42="","",D42*W10/100)</f>
        <v/>
      </c>
      <c r="Q10" s="168" t="str">
        <f>IF(E42="","",E42*W10/100)</f>
        <v/>
      </c>
      <c r="R10" s="168" t="str">
        <f>IF(F42="","",F42*W10/100)</f>
        <v/>
      </c>
      <c r="S10" s="168" t="str">
        <f>IF(G42="","",G42*W10/100)</f>
        <v/>
      </c>
      <c r="T10" s="168" t="str">
        <f>IF(H42="","",H42*W10/100)</f>
        <v/>
      </c>
      <c r="U10" s="168" t="str">
        <f>IF(I42="","",I42*W10/100)</f>
        <v/>
      </c>
      <c r="V10" s="168" t="str">
        <f>IF(J42="","",J42*W10/100)</f>
        <v/>
      </c>
      <c r="W10" s="170"/>
    </row>
    <row r="11" spans="1:23" ht="14.65" customHeight="1" x14ac:dyDescent="0.25">
      <c r="A11" s="137" t="s">
        <v>82</v>
      </c>
      <c r="B11" s="132" t="s">
        <v>8</v>
      </c>
      <c r="C11" s="132" t="s">
        <v>9</v>
      </c>
      <c r="D11" s="132" t="s">
        <v>10</v>
      </c>
      <c r="E11" s="132" t="s">
        <v>11</v>
      </c>
      <c r="F11" s="132" t="s">
        <v>13</v>
      </c>
      <c r="G11" s="132" t="s">
        <v>12</v>
      </c>
      <c r="H11" s="132"/>
      <c r="I11" s="132"/>
      <c r="J11" s="133"/>
      <c r="K11" s="135" t="s">
        <v>85</v>
      </c>
      <c r="L11" s="186"/>
      <c r="M11" s="10">
        <v>8</v>
      </c>
      <c r="N11" s="168" t="str">
        <f>IF(B47="","",B47*W11/100)</f>
        <v/>
      </c>
      <c r="O11" s="168" t="str">
        <f>IF(C47="","",C47*W11/100)</f>
        <v/>
      </c>
      <c r="P11" s="168" t="str">
        <f>IF(D47="","",D47*W11/100)</f>
        <v/>
      </c>
      <c r="Q11" s="168" t="str">
        <f>IF(E47="","",E47*W11/100)</f>
        <v/>
      </c>
      <c r="R11" s="168" t="str">
        <f>IF(F47="","",F47*W11/100)</f>
        <v/>
      </c>
      <c r="S11" s="168" t="str">
        <f>IF(G47="","",G47*W11/100)</f>
        <v/>
      </c>
      <c r="T11" s="168" t="str">
        <f>IF(H47="","",H47*W11/100)</f>
        <v/>
      </c>
      <c r="U11" s="168" t="str">
        <f>IF(I47="","",I47*W11/100)</f>
        <v/>
      </c>
      <c r="V11" s="168" t="str">
        <f>IF(J47="","",J47*W11/100)</f>
        <v/>
      </c>
      <c r="W11" s="170"/>
    </row>
    <row r="12" spans="1:23" ht="14.65" customHeight="1" x14ac:dyDescent="0.25">
      <c r="A12" s="53" t="s">
        <v>14</v>
      </c>
      <c r="B12" s="152" t="str">
        <f>IF(SUM(B13:B16)&gt;0,SUM(B13:B16)/SUM(K13:K16)*100,"")</f>
        <v/>
      </c>
      <c r="C12" s="153" t="str">
        <f>IF(SUM(C13:C16)&gt;0,SUM(C13:C16)/SUM(K13:K16)*100,"")</f>
        <v/>
      </c>
      <c r="D12" s="153" t="str">
        <f>IF(SUM(D13:D16)&gt;0,SUM(D13:D16)/SUM(K13:K16)*100,"")</f>
        <v/>
      </c>
      <c r="E12" s="153" t="str">
        <f>IF(SUM(E13:E16)&gt;0,SUM(E13:E16)/SUM(K13:K16)*100,"")</f>
        <v/>
      </c>
      <c r="F12" s="153" t="str">
        <f>IF(SUM(F13:F16)&gt;0,SUM(F13:F16)/SUM(K13:K16)*100,"")</f>
        <v/>
      </c>
      <c r="G12" s="153" t="str">
        <f>IF(SUM(G13:G16)&gt;0,SUM(G13:G16)/SUM(K13:K16)*100,"")</f>
        <v/>
      </c>
      <c r="H12" s="153" t="str">
        <f>IF(SUM(H13:H16)&gt;0,SUM(H13:H16)/SUM(K13:K16)*100,"")</f>
        <v/>
      </c>
      <c r="I12" s="153" t="str">
        <f>IF(SUM(I13:I16)&gt;0,SUM(I13:I16)/SUM(K13:K16)*100,"")</f>
        <v/>
      </c>
      <c r="J12" s="153" t="str">
        <f>IF(SUM(J13:J16)&gt;0,SUM(J13:J16)/SUM(K13:K16)*100,"")</f>
        <v/>
      </c>
      <c r="K12" s="20">
        <f t="shared" ref="K12:K18" si="1">SUM(B12:J12)</f>
        <v>0</v>
      </c>
      <c r="L12" s="44"/>
      <c r="M12" s="159" t="s">
        <v>86</v>
      </c>
      <c r="N12" s="171">
        <f t="shared" ref="N12:W12" si="2">SUM(N4:N11)</f>
        <v>0</v>
      </c>
      <c r="O12" s="171">
        <f t="shared" si="2"/>
        <v>0</v>
      </c>
      <c r="P12" s="171">
        <f t="shared" si="2"/>
        <v>0</v>
      </c>
      <c r="Q12" s="171">
        <f t="shared" si="2"/>
        <v>0</v>
      </c>
      <c r="R12" s="171">
        <f t="shared" si="2"/>
        <v>0</v>
      </c>
      <c r="S12" s="172">
        <f t="shared" si="2"/>
        <v>0</v>
      </c>
      <c r="T12" s="172">
        <f t="shared" si="2"/>
        <v>0</v>
      </c>
      <c r="U12" s="172">
        <f t="shared" si="2"/>
        <v>0</v>
      </c>
      <c r="V12" s="172">
        <f t="shared" si="2"/>
        <v>0</v>
      </c>
      <c r="W12" s="173">
        <f t="shared" si="2"/>
        <v>0</v>
      </c>
    </row>
    <row r="13" spans="1:23" ht="14.65" customHeight="1" x14ac:dyDescent="0.25">
      <c r="A13" s="138">
        <v>1</v>
      </c>
      <c r="B13" s="174"/>
      <c r="C13" s="175"/>
      <c r="D13" s="175"/>
      <c r="E13" s="174"/>
      <c r="F13" s="175"/>
      <c r="G13" s="175"/>
      <c r="H13" s="175"/>
      <c r="I13" s="175"/>
      <c r="J13" s="175"/>
      <c r="K13" s="176">
        <f t="shared" si="1"/>
        <v>0</v>
      </c>
      <c r="L13" s="183"/>
      <c r="M13" s="154" t="s">
        <v>14</v>
      </c>
      <c r="N13" s="160" t="str">
        <f>IF(SUM(N4:N11)&gt;0,SUM(N4:N11)/W12*100,"")</f>
        <v/>
      </c>
      <c r="O13" s="160" t="str">
        <f>IF(SUM(O4:O11)&gt;0,SUM(O4:O11)/W12*100,"")</f>
        <v/>
      </c>
      <c r="P13" s="160" t="str">
        <f>IF(SUM(P4:P11)&gt;0,SUM(P4:P11)/W12*100,"")</f>
        <v/>
      </c>
      <c r="Q13" s="160" t="str">
        <f>IF(SUM(Q4:Q11)&gt;0,SUM(Q4:Q11)/W12*100,"")</f>
        <v/>
      </c>
      <c r="R13" s="160" t="str">
        <f>IF(SUM(R4:R11)&gt;0,SUM(R4:R11)/W12*100,"")</f>
        <v/>
      </c>
      <c r="S13" s="161" t="str">
        <f>IF(SUM(S4:S11)&gt;0,SUM(S4:S11)/W12*100,"")</f>
        <v/>
      </c>
      <c r="T13" s="161" t="str">
        <f>IF(SUM(T4:T11)&gt;0,SUM(T4:T11)/W12*100,"")</f>
        <v/>
      </c>
      <c r="U13" s="161" t="str">
        <f>IF(SUM(U4:U11)&gt;0,SUM(U4:U11)/W12*100,"")</f>
        <v/>
      </c>
      <c r="V13" s="161" t="str">
        <f>IF(SUM(V4:V11)&gt;0,SUM(V4:V11)/W12*100,"")</f>
        <v/>
      </c>
      <c r="W13" s="188">
        <f>SUM(N13:V13)</f>
        <v>0</v>
      </c>
    </row>
    <row r="14" spans="1:23" ht="14.65" customHeight="1" x14ac:dyDescent="0.25">
      <c r="A14" s="137">
        <v>2</v>
      </c>
      <c r="B14" s="174"/>
      <c r="C14" s="175"/>
      <c r="D14" s="175"/>
      <c r="E14" s="174"/>
      <c r="F14" s="175"/>
      <c r="G14" s="175"/>
      <c r="H14" s="175"/>
      <c r="I14" s="175"/>
      <c r="J14" s="175"/>
      <c r="K14" s="176">
        <f t="shared" si="1"/>
        <v>0</v>
      </c>
      <c r="L14" s="183"/>
      <c r="M14" s="139"/>
      <c r="N14" s="140"/>
      <c r="O14" s="140"/>
      <c r="P14" s="140"/>
      <c r="Q14" s="140"/>
      <c r="R14" s="140"/>
      <c r="S14" s="140"/>
      <c r="T14" s="140"/>
      <c r="U14" s="140"/>
      <c r="V14" s="140"/>
      <c r="W14" s="141"/>
    </row>
    <row r="15" spans="1:23" ht="14.65" customHeight="1" x14ac:dyDescent="0.25">
      <c r="A15" s="137">
        <v>3</v>
      </c>
      <c r="B15" s="174"/>
      <c r="C15" s="175"/>
      <c r="D15" s="175"/>
      <c r="E15" s="174"/>
      <c r="F15" s="175"/>
      <c r="G15" s="175"/>
      <c r="H15" s="175"/>
      <c r="I15" s="175"/>
      <c r="J15" s="175"/>
      <c r="K15" s="176">
        <f>SUM(B15:J15)</f>
        <v>0</v>
      </c>
      <c r="L15" s="183"/>
      <c r="M15" s="228" t="s">
        <v>80</v>
      </c>
      <c r="N15" s="229"/>
      <c r="O15" s="229"/>
      <c r="P15" s="229"/>
      <c r="Q15" s="229"/>
      <c r="R15" s="229"/>
      <c r="S15" s="229"/>
      <c r="T15" s="229"/>
      <c r="U15" s="229"/>
      <c r="V15" s="230"/>
      <c r="W15" s="231"/>
    </row>
    <row r="16" spans="1:23" ht="14.65" customHeight="1" x14ac:dyDescent="0.25">
      <c r="A16" s="137">
        <v>4</v>
      </c>
      <c r="B16" s="174"/>
      <c r="C16" s="175"/>
      <c r="D16" s="175"/>
      <c r="E16" s="174"/>
      <c r="F16" s="175"/>
      <c r="G16" s="175"/>
      <c r="H16" s="175"/>
      <c r="I16" s="175"/>
      <c r="J16" s="175"/>
      <c r="K16" s="176">
        <f t="shared" si="1"/>
        <v>0</v>
      </c>
      <c r="L16" s="183"/>
      <c r="M16" s="218" t="s">
        <v>81</v>
      </c>
      <c r="N16" s="219"/>
      <c r="O16" s="219"/>
      <c r="P16" s="219"/>
      <c r="Q16" s="219"/>
      <c r="R16" s="219"/>
      <c r="S16" s="219"/>
      <c r="T16" s="219"/>
      <c r="U16" s="219"/>
      <c r="V16" s="265"/>
      <c r="W16" s="231"/>
    </row>
    <row r="17" spans="1:23" ht="14.65" customHeight="1" x14ac:dyDescent="0.25">
      <c r="A17" s="154" t="s">
        <v>14</v>
      </c>
      <c r="B17" s="152" t="str">
        <f>IF(SUM(B18:B21)&gt;0,SUM(B18:B21)/SUM(K18:K21)*100,"")</f>
        <v/>
      </c>
      <c r="C17" s="153" t="str">
        <f>IF(SUM(C18:C21)&gt;0,SUM(C18:C21)/SUM(K18:K21)*100,"")</f>
        <v/>
      </c>
      <c r="D17" s="153" t="str">
        <f>IF(SUM(D18:D21)&gt;0,SUM(D18:D21)/SUM(K18:K21)*100,"")</f>
        <v/>
      </c>
      <c r="E17" s="153" t="str">
        <f>IF(SUM(E18:E21)&gt;0,SUM(E18:E21)/SUM(K18:K21)*100,"")</f>
        <v/>
      </c>
      <c r="F17" s="153" t="str">
        <f>IF(SUM(F18:F21)&gt;0,SUM(F18:F21)/SUM(K18:K21)*100,"")</f>
        <v/>
      </c>
      <c r="G17" s="153" t="str">
        <f>IF(SUM(G18:G21)&gt;0,SUM(G18:G21)/SUM(K18:K21)*100,"")</f>
        <v/>
      </c>
      <c r="H17" s="153" t="str">
        <f>IF(SUM(H18:H21)&gt;0,SUM(H18:H21)/SUM(K18:K21)*100,"")</f>
        <v/>
      </c>
      <c r="I17" s="153" t="str">
        <f>IF(SUM(I18:I21)&gt;0,SUM(I18:I21)/SUM(K18:K21)*100,"")</f>
        <v/>
      </c>
      <c r="J17" s="153" t="str">
        <f>IF(SUM(J18:J21)&gt;0,SUM(J18:J21)/SUM(K18:K21)*100,"")</f>
        <v/>
      </c>
      <c r="K17" s="20">
        <f t="shared" si="1"/>
        <v>0</v>
      </c>
      <c r="L17" s="44"/>
      <c r="M17" s="266"/>
      <c r="N17" s="267"/>
      <c r="O17" s="267"/>
      <c r="P17" s="267"/>
      <c r="Q17" s="267"/>
      <c r="R17" s="267"/>
      <c r="S17" s="267"/>
      <c r="T17" s="267"/>
      <c r="U17" s="267"/>
      <c r="V17" s="268"/>
      <c r="W17" s="231"/>
    </row>
    <row r="18" spans="1:23" ht="14.65" customHeight="1" x14ac:dyDescent="0.25">
      <c r="A18" s="138">
        <v>5</v>
      </c>
      <c r="B18" s="174"/>
      <c r="C18" s="175"/>
      <c r="D18" s="175"/>
      <c r="E18" s="174"/>
      <c r="F18" s="175"/>
      <c r="G18" s="175"/>
      <c r="H18" s="175"/>
      <c r="I18" s="175"/>
      <c r="J18" s="175"/>
      <c r="K18" s="176">
        <f t="shared" si="1"/>
        <v>0</v>
      </c>
      <c r="L18" s="183"/>
      <c r="M18" s="143"/>
      <c r="N18" s="142"/>
      <c r="O18" s="142"/>
      <c r="P18" s="142"/>
      <c r="S18" s="142"/>
      <c r="T18" s="142"/>
      <c r="U18" s="142"/>
      <c r="V18" s="142"/>
      <c r="W18" s="144"/>
    </row>
    <row r="19" spans="1:23" ht="14.65" customHeight="1" x14ac:dyDescent="0.25">
      <c r="A19" s="137">
        <v>6</v>
      </c>
      <c r="B19" s="174"/>
      <c r="C19" s="175"/>
      <c r="D19" s="175"/>
      <c r="E19" s="174"/>
      <c r="F19" s="175"/>
      <c r="G19" s="175"/>
      <c r="H19" s="175"/>
      <c r="I19" s="175"/>
      <c r="J19" s="175"/>
      <c r="K19" s="176">
        <f t="shared" ref="K19" si="3">SUM(B19:J19)</f>
        <v>0</v>
      </c>
      <c r="L19" s="183"/>
      <c r="M19" s="145"/>
      <c r="N19" s="197" t="s">
        <v>75</v>
      </c>
      <c r="O19" s="146"/>
      <c r="P19" s="272" t="s">
        <v>14</v>
      </c>
      <c r="Q19" s="200" t="s">
        <v>78</v>
      </c>
      <c r="R19" s="146"/>
      <c r="S19" s="146" t="s">
        <v>8</v>
      </c>
      <c r="T19" s="269" t="s">
        <v>15</v>
      </c>
      <c r="U19" s="263"/>
      <c r="V19" s="263" t="s">
        <v>16</v>
      </c>
      <c r="W19" s="264"/>
    </row>
    <row r="20" spans="1:23" ht="14.65" customHeight="1" x14ac:dyDescent="0.25">
      <c r="A20" s="137">
        <v>7</v>
      </c>
      <c r="B20" s="174"/>
      <c r="C20" s="175"/>
      <c r="D20" s="175"/>
      <c r="E20" s="174"/>
      <c r="F20" s="175"/>
      <c r="G20" s="175"/>
      <c r="H20" s="175"/>
      <c r="I20" s="175"/>
      <c r="J20" s="175"/>
      <c r="K20" s="176">
        <f t="shared" ref="K20:K24" si="4">SUM(B20:J20)</f>
        <v>0</v>
      </c>
      <c r="L20" s="183"/>
      <c r="M20" s="147"/>
      <c r="N20" s="198" t="s">
        <v>77</v>
      </c>
      <c r="O20" s="134"/>
      <c r="P20" s="273"/>
      <c r="Q20" s="199" t="s">
        <v>76</v>
      </c>
      <c r="R20" s="134"/>
      <c r="S20" s="136" t="s">
        <v>9</v>
      </c>
      <c r="T20" s="224" t="s">
        <v>20</v>
      </c>
      <c r="U20" s="225"/>
      <c r="V20" s="225" t="s">
        <v>21</v>
      </c>
      <c r="W20" s="264"/>
    </row>
    <row r="21" spans="1:23" ht="14.65" customHeight="1" x14ac:dyDescent="0.25">
      <c r="A21" s="137">
        <v>8</v>
      </c>
      <c r="B21" s="174"/>
      <c r="C21" s="175"/>
      <c r="D21" s="175"/>
      <c r="E21" s="174"/>
      <c r="F21" s="175"/>
      <c r="G21" s="175"/>
      <c r="H21" s="175"/>
      <c r="I21" s="175"/>
      <c r="J21" s="175"/>
      <c r="K21" s="176">
        <f t="shared" si="4"/>
        <v>0</v>
      </c>
      <c r="L21" s="183"/>
      <c r="M21" s="14" t="s">
        <v>8</v>
      </c>
      <c r="N21" s="270" t="str">
        <f>IFERROR(P21*N30/100,"")</f>
        <v/>
      </c>
      <c r="O21" s="271"/>
      <c r="P21" s="162" t="str">
        <f>N13</f>
        <v/>
      </c>
      <c r="Q21" s="270" t="str">
        <f>IFERROR(P21*Q30/100,"")</f>
        <v/>
      </c>
      <c r="R21" s="271"/>
      <c r="S21" s="137" t="s">
        <v>25</v>
      </c>
      <c r="T21" s="224" t="s">
        <v>26</v>
      </c>
      <c r="U21" s="225"/>
      <c r="V21" s="225" t="s">
        <v>27</v>
      </c>
      <c r="W21" s="264"/>
    </row>
    <row r="22" spans="1:23" ht="14.65" customHeight="1" x14ac:dyDescent="0.25">
      <c r="A22" s="154" t="s">
        <v>14</v>
      </c>
      <c r="B22" s="152" t="str">
        <f>IF(SUM(B23:B26)&gt;0,SUM(B23:B26)/SUM(K23:K26)*100,"")</f>
        <v/>
      </c>
      <c r="C22" s="153" t="str">
        <f>IF(SUM(C23:C26)&gt;0,SUM(C23:C26)/SUM(K23:K26)*100,"")</f>
        <v/>
      </c>
      <c r="D22" s="153" t="str">
        <f>IF(SUM(D23:D26)&gt;0,SUM(D23:D26)/SUM(K23:K26)*100,"")</f>
        <v/>
      </c>
      <c r="E22" s="153" t="str">
        <f>IF(SUM(E23:E26)&gt;0,SUM(E23:E26)/SUM(K23:K26)*100,"")</f>
        <v/>
      </c>
      <c r="F22" s="153" t="str">
        <f>IF(SUM(F23:F26)&gt;0,SUM(F23:F26)/SUM(K23:K26)*100,"")</f>
        <v/>
      </c>
      <c r="G22" s="153" t="str">
        <f>IF(SUM(G23:G26)&gt;0,SUM(G23:G26)/SUM(K23:K26)*100,"")</f>
        <v/>
      </c>
      <c r="H22" s="153" t="str">
        <f>IF(SUM(H23:H26)&gt;0,SUM(H23:H26)/SUM(K23:K26)*100,"")</f>
        <v/>
      </c>
      <c r="I22" s="153" t="str">
        <f>IF(SUM(I23:I26)&gt;0,SUM(I23:I26)/SUM(K23:K26)*100,"")</f>
        <v/>
      </c>
      <c r="J22" s="153" t="str">
        <f>IF(SUM(J23:J26)&gt;0,SUM(J23:J26)/SUM(K23:K26)*100,"")</f>
        <v/>
      </c>
      <c r="K22" s="20">
        <f t="shared" si="4"/>
        <v>0</v>
      </c>
      <c r="L22" s="44"/>
      <c r="M22" s="61" t="s">
        <v>9</v>
      </c>
      <c r="N22" s="214" t="str">
        <f>IFERROR(P22*N30/100,"")</f>
        <v/>
      </c>
      <c r="O22" s="215"/>
      <c r="P22" s="76" t="str">
        <f>O13</f>
        <v/>
      </c>
      <c r="Q22" s="214" t="str">
        <f>IFERROR(P22*Q30/100,"")</f>
        <v/>
      </c>
      <c r="R22" s="215"/>
      <c r="S22" s="137" t="s">
        <v>31</v>
      </c>
      <c r="T22" s="224" t="s">
        <v>32</v>
      </c>
      <c r="U22" s="225"/>
      <c r="V22" s="225" t="s">
        <v>33</v>
      </c>
      <c r="W22" s="264"/>
    </row>
    <row r="23" spans="1:23" ht="14.65" customHeight="1" x14ac:dyDescent="0.25">
      <c r="A23" s="138">
        <v>9</v>
      </c>
      <c r="B23" s="174"/>
      <c r="C23" s="175"/>
      <c r="D23" s="175"/>
      <c r="E23" s="174"/>
      <c r="F23" s="175"/>
      <c r="G23" s="175"/>
      <c r="H23" s="175"/>
      <c r="I23" s="175"/>
      <c r="J23" s="175"/>
      <c r="K23" s="176">
        <f t="shared" si="4"/>
        <v>0</v>
      </c>
      <c r="L23" s="183"/>
      <c r="M23" s="61" t="s">
        <v>10</v>
      </c>
      <c r="N23" s="214" t="str">
        <f>IFERROR(P23*N30/100,"")</f>
        <v/>
      </c>
      <c r="O23" s="215"/>
      <c r="P23" s="76" t="str">
        <f>P13</f>
        <v/>
      </c>
      <c r="Q23" s="214" t="str">
        <f>IFERROR(P23*Q30/100,"")</f>
        <v/>
      </c>
      <c r="R23" s="215"/>
      <c r="S23" s="137" t="s">
        <v>10</v>
      </c>
      <c r="T23" s="224" t="s">
        <v>37</v>
      </c>
      <c r="U23" s="225"/>
      <c r="V23" s="225" t="s">
        <v>38</v>
      </c>
      <c r="W23" s="264"/>
    </row>
    <row r="24" spans="1:23" ht="14.65" customHeight="1" x14ac:dyDescent="0.25">
      <c r="A24" s="137">
        <v>10</v>
      </c>
      <c r="B24" s="174"/>
      <c r="C24" s="175"/>
      <c r="D24" s="175"/>
      <c r="E24" s="174"/>
      <c r="F24" s="175"/>
      <c r="G24" s="175"/>
      <c r="H24" s="175"/>
      <c r="I24" s="175"/>
      <c r="J24" s="175"/>
      <c r="K24" s="176">
        <f t="shared" si="4"/>
        <v>0</v>
      </c>
      <c r="L24" s="183"/>
      <c r="M24" s="61" t="s">
        <v>11</v>
      </c>
      <c r="N24" s="214" t="str">
        <f>IFERROR(P24*N30/100,"")</f>
        <v/>
      </c>
      <c r="O24" s="215"/>
      <c r="P24" s="76" t="str">
        <f>Q13</f>
        <v/>
      </c>
      <c r="Q24" s="214" t="str">
        <f>IFERROR(P24*Q30/100,"")</f>
        <v/>
      </c>
      <c r="R24" s="215"/>
      <c r="S24" s="137" t="s">
        <v>13</v>
      </c>
      <c r="T24" s="224" t="s">
        <v>42</v>
      </c>
      <c r="U24" s="225"/>
      <c r="V24" s="225" t="s">
        <v>43</v>
      </c>
      <c r="W24" s="264"/>
    </row>
    <row r="25" spans="1:23" ht="14.65" customHeight="1" x14ac:dyDescent="0.25">
      <c r="A25" s="137">
        <v>11</v>
      </c>
      <c r="B25" s="177"/>
      <c r="C25" s="190"/>
      <c r="D25" s="178"/>
      <c r="E25" s="175"/>
      <c r="F25" s="175"/>
      <c r="G25" s="175"/>
      <c r="H25" s="175"/>
      <c r="I25" s="175"/>
      <c r="J25" s="175"/>
      <c r="K25" s="176">
        <f>SUM(B25:J25)</f>
        <v>0</v>
      </c>
      <c r="L25" s="183"/>
      <c r="M25" s="61" t="s">
        <v>13</v>
      </c>
      <c r="N25" s="214" t="str">
        <f>IFERROR(P25*N30/100,"")</f>
        <v/>
      </c>
      <c r="O25" s="215"/>
      <c r="P25" s="76" t="str">
        <f>R13</f>
        <v/>
      </c>
      <c r="Q25" s="214" t="str">
        <f>IFERROR(P25*Q30/100,"")</f>
        <v/>
      </c>
      <c r="R25" s="215"/>
      <c r="S25" s="137" t="s">
        <v>47</v>
      </c>
      <c r="T25" s="224" t="s">
        <v>48</v>
      </c>
      <c r="U25" s="225"/>
      <c r="V25" s="225" t="s">
        <v>49</v>
      </c>
      <c r="W25" s="264"/>
    </row>
    <row r="26" spans="1:23" ht="14.65" customHeight="1" x14ac:dyDescent="0.25">
      <c r="A26" s="137">
        <v>12</v>
      </c>
      <c r="B26" s="174"/>
      <c r="C26" s="175"/>
      <c r="D26" s="175"/>
      <c r="E26" s="174"/>
      <c r="F26" s="175"/>
      <c r="G26" s="175"/>
      <c r="H26" s="175"/>
      <c r="I26" s="175"/>
      <c r="J26" s="175"/>
      <c r="K26" s="176">
        <f t="shared" ref="K26:K30" si="5">SUM(B26:J26)</f>
        <v>0</v>
      </c>
      <c r="L26" s="183"/>
      <c r="M26" s="61" t="s">
        <v>12</v>
      </c>
      <c r="N26" s="214" t="str">
        <f>IFERROR(P26*N30/100,"")</f>
        <v/>
      </c>
      <c r="O26" s="215"/>
      <c r="P26" s="76" t="str">
        <f>S13</f>
        <v/>
      </c>
      <c r="Q26" s="214" t="str">
        <f>IFERROR(P26*Q30/100,"")</f>
        <v/>
      </c>
      <c r="R26" s="215"/>
      <c r="S26" s="137" t="s">
        <v>53</v>
      </c>
      <c r="T26" s="224" t="s">
        <v>54</v>
      </c>
      <c r="U26" s="225"/>
      <c r="V26" s="225" t="s">
        <v>55</v>
      </c>
      <c r="W26" s="264"/>
    </row>
    <row r="27" spans="1:23" ht="14.65" customHeight="1" x14ac:dyDescent="0.25">
      <c r="A27" s="154" t="s">
        <v>14</v>
      </c>
      <c r="B27" s="152" t="str">
        <f>IF(SUM(B28:B31)&gt;0,SUM(B28:B31)/SUM(K28:K31)*100,"")</f>
        <v/>
      </c>
      <c r="C27" s="153" t="str">
        <f>IF(SUM(C28:C31)&gt;0,SUM(C28:C31)/SUM(K28:K31)*100,"")</f>
        <v/>
      </c>
      <c r="D27" s="153" t="str">
        <f>IF(SUM(D28:D31)&gt;0,SUM(D28:D31)/SUM(K28:K31)*100,"")</f>
        <v/>
      </c>
      <c r="E27" s="153" t="str">
        <f>IF(SUM(E28:E31)&gt;0,SUM(E28:E31)/SUM(K28:K31)*100,"")</f>
        <v/>
      </c>
      <c r="F27" s="153" t="str">
        <f>IF(SUM(F28:F31)&gt;0,SUM(F28:F31)/SUM(K28:K31)*100,"")</f>
        <v/>
      </c>
      <c r="G27" s="153" t="str">
        <f>IF(SUM(G28:G31)&gt;0,SUM(G28:G31)/SUM(K28:K31)*100,"")</f>
        <v/>
      </c>
      <c r="H27" s="153" t="str">
        <f>IF(SUM(H28:H31)&gt;0,SUM(H28:H31)/SUM(K28:K31)*100,"")</f>
        <v/>
      </c>
      <c r="I27" s="153" t="str">
        <f>IF(SUM(I28:I31)&gt;0,SUM(I28:I31)/SUM(K28:K31)*100,"")</f>
        <v/>
      </c>
      <c r="J27" s="153" t="str">
        <f>IF(SUM(J28:J31)&gt;0,SUM(J28:J31)/SUM(K28:K31)*100,"")</f>
        <v/>
      </c>
      <c r="K27" s="20">
        <f t="shared" si="5"/>
        <v>0</v>
      </c>
      <c r="L27" s="44"/>
      <c r="M27" s="163">
        <f>H11</f>
        <v>0</v>
      </c>
      <c r="N27" s="214" t="str">
        <f>IFERROR(P27*N30/100,"")</f>
        <v/>
      </c>
      <c r="O27" s="215"/>
      <c r="P27" s="76" t="str">
        <f>T13</f>
        <v/>
      </c>
      <c r="Q27" s="214" t="str">
        <f>IFERROR(P27*Q30/100,"")</f>
        <v/>
      </c>
      <c r="R27" s="215"/>
      <c r="S27" s="137" t="s">
        <v>58</v>
      </c>
      <c r="T27" s="224" t="s">
        <v>59</v>
      </c>
      <c r="U27" s="225"/>
      <c r="V27" s="225" t="s">
        <v>60</v>
      </c>
      <c r="W27" s="264"/>
    </row>
    <row r="28" spans="1:23" ht="14.65" customHeight="1" x14ac:dyDescent="0.25">
      <c r="A28" s="138">
        <v>13</v>
      </c>
      <c r="B28" s="174"/>
      <c r="C28" s="175"/>
      <c r="D28" s="175"/>
      <c r="E28" s="174"/>
      <c r="F28" s="175"/>
      <c r="G28" s="175"/>
      <c r="H28" s="175"/>
      <c r="I28" s="175"/>
      <c r="J28" s="175"/>
      <c r="K28" s="176">
        <f t="shared" si="5"/>
        <v>0</v>
      </c>
      <c r="L28" s="183"/>
      <c r="M28" s="163">
        <f>I11</f>
        <v>0</v>
      </c>
      <c r="N28" s="214" t="str">
        <f>IFERROR(P28*N30/100,"")</f>
        <v/>
      </c>
      <c r="O28" s="215"/>
      <c r="P28" s="76" t="str">
        <f>U13</f>
        <v/>
      </c>
      <c r="Q28" s="214" t="str">
        <f>IFERROR(P28*Q30/100,"")</f>
        <v/>
      </c>
      <c r="R28" s="215"/>
      <c r="S28" s="137" t="s">
        <v>63</v>
      </c>
      <c r="T28" s="224" t="s">
        <v>64</v>
      </c>
      <c r="U28" s="225"/>
      <c r="V28" s="225" t="s">
        <v>65</v>
      </c>
      <c r="W28" s="264"/>
    </row>
    <row r="29" spans="1:23" ht="14.65" customHeight="1" x14ac:dyDescent="0.25">
      <c r="A29" s="137">
        <v>14</v>
      </c>
      <c r="B29" s="174"/>
      <c r="C29" s="175"/>
      <c r="D29" s="175"/>
      <c r="E29" s="174"/>
      <c r="F29" s="175"/>
      <c r="G29" s="175"/>
      <c r="H29" s="175"/>
      <c r="I29" s="175"/>
      <c r="J29" s="175"/>
      <c r="K29" s="176">
        <f t="shared" si="5"/>
        <v>0</v>
      </c>
      <c r="L29" s="183"/>
      <c r="M29" s="164">
        <f>J11</f>
        <v>0</v>
      </c>
      <c r="N29" s="208" t="str">
        <f>IFERROR(P29*N30/100,"")</f>
        <v/>
      </c>
      <c r="O29" s="209"/>
      <c r="P29" s="165" t="str">
        <f>V13</f>
        <v/>
      </c>
      <c r="Q29" s="208" t="str">
        <f>IFERROR(P29*Q30/100,"")</f>
        <v/>
      </c>
      <c r="R29" s="209"/>
      <c r="S29" s="137" t="s">
        <v>69</v>
      </c>
      <c r="T29" s="224" t="s">
        <v>70</v>
      </c>
      <c r="U29" s="225"/>
      <c r="V29" s="225" t="s">
        <v>71</v>
      </c>
      <c r="W29" s="264"/>
    </row>
    <row r="30" spans="1:23" ht="14.65" customHeight="1" x14ac:dyDescent="0.25">
      <c r="A30" s="137">
        <v>15</v>
      </c>
      <c r="B30" s="174"/>
      <c r="C30" s="175"/>
      <c r="D30" s="175"/>
      <c r="E30" s="174"/>
      <c r="F30" s="175"/>
      <c r="G30" s="175"/>
      <c r="H30" s="175"/>
      <c r="I30" s="175"/>
      <c r="J30" s="175"/>
      <c r="K30" s="176">
        <f t="shared" si="5"/>
        <v>0</v>
      </c>
      <c r="L30" s="183"/>
      <c r="M30" s="189" t="s">
        <v>90</v>
      </c>
      <c r="N30" s="210">
        <f>W12</f>
        <v>0</v>
      </c>
      <c r="O30" s="211"/>
      <c r="P30" s="165">
        <f>SUM(P21:P29)</f>
        <v>0</v>
      </c>
      <c r="Q30" s="212"/>
      <c r="R30" s="213"/>
      <c r="S30" s="137" t="s">
        <v>17</v>
      </c>
      <c r="T30" s="224" t="s">
        <v>18</v>
      </c>
      <c r="U30" s="225"/>
      <c r="V30" s="225" t="s">
        <v>19</v>
      </c>
      <c r="W30" s="264"/>
    </row>
    <row r="31" spans="1:23" ht="14.65" customHeight="1" x14ac:dyDescent="0.25">
      <c r="A31" s="137">
        <v>16</v>
      </c>
      <c r="B31" s="174"/>
      <c r="C31" s="175"/>
      <c r="D31" s="175"/>
      <c r="E31" s="174"/>
      <c r="F31" s="175"/>
      <c r="G31" s="175"/>
      <c r="H31" s="175"/>
      <c r="I31" s="175"/>
      <c r="J31" s="175"/>
      <c r="K31" s="176">
        <f>SUM(B31:J31)</f>
        <v>0</v>
      </c>
      <c r="L31" s="183"/>
      <c r="M31" s="148"/>
      <c r="R31" s="131" t="s">
        <v>106</v>
      </c>
      <c r="S31" s="137" t="s">
        <v>22</v>
      </c>
      <c r="T31" s="224" t="s">
        <v>23</v>
      </c>
      <c r="U31" s="225"/>
      <c r="V31" s="225" t="s">
        <v>24</v>
      </c>
      <c r="W31" s="264"/>
    </row>
    <row r="32" spans="1:23" ht="14.65" customHeight="1" x14ac:dyDescent="0.25">
      <c r="A32" s="154" t="s">
        <v>14</v>
      </c>
      <c r="B32" s="152" t="str">
        <f>IF(SUM(B33:B36)&gt;0,SUM(B33:B36)/SUM(K33:K36)*100,"")</f>
        <v/>
      </c>
      <c r="C32" s="153" t="str">
        <f>IF(SUM(C33:C36)&gt;0,SUM(C33:C36)/SUM(K33:K36)*100,"")</f>
        <v/>
      </c>
      <c r="D32" s="153" t="str">
        <f>IF(SUM(D33:D36)&gt;0,SUM(D33:D36)/SUM(K33:K36)*100,"")</f>
        <v/>
      </c>
      <c r="E32" s="153" t="str">
        <f>IF(SUM(E33:E36)&gt;0,SUM(E33:E36)/SUM(K33:K36)*100,"")</f>
        <v/>
      </c>
      <c r="F32" s="153" t="str">
        <f>IF(SUM(F33:F36)&gt;0,SUM(F33:F36)/SUM(K33:K36)*100,"")</f>
        <v/>
      </c>
      <c r="G32" s="153" t="str">
        <f>IF(SUM(G33:G36)&gt;0,SUM(G33:G36)/SUM(K33:K36)*100,"")</f>
        <v/>
      </c>
      <c r="H32" s="153" t="str">
        <f>IF(SUM(H33:H36)&gt;0,SUM(H33:H36)/SUM(K33:K36)*100,"")</f>
        <v/>
      </c>
      <c r="I32" s="153" t="str">
        <f>IF(SUM(I33:I36)&gt;0,SUM(I33:I36)/SUM(K33:K36)*100,"")</f>
        <v/>
      </c>
      <c r="J32" s="153" t="str">
        <f>IF(SUM(J33:J36)&gt;0,SUM(J33:J36)/SUM(K33:K36)*100,"")</f>
        <v/>
      </c>
      <c r="K32" s="20">
        <f t="shared" ref="K32:K52" si="6">SUM(B32:J32)</f>
        <v>0</v>
      </c>
      <c r="L32" s="44"/>
      <c r="N32" s="149"/>
      <c r="O32" s="149"/>
      <c r="R32" s="131" t="s">
        <v>107</v>
      </c>
      <c r="S32" s="137" t="s">
        <v>28</v>
      </c>
      <c r="T32" s="224" t="s">
        <v>29</v>
      </c>
      <c r="U32" s="225"/>
      <c r="V32" s="225" t="s">
        <v>30</v>
      </c>
      <c r="W32" s="264"/>
    </row>
    <row r="33" spans="1:23" ht="14.65" customHeight="1" x14ac:dyDescent="0.25">
      <c r="A33" s="138">
        <v>17</v>
      </c>
      <c r="B33" s="174"/>
      <c r="C33" s="175"/>
      <c r="D33" s="175"/>
      <c r="E33" s="174"/>
      <c r="F33" s="175"/>
      <c r="G33" s="175"/>
      <c r="H33" s="175"/>
      <c r="I33" s="175"/>
      <c r="J33" s="175"/>
      <c r="K33" s="176">
        <f t="shared" si="6"/>
        <v>0</v>
      </c>
      <c r="L33" s="183"/>
      <c r="M33" s="192" t="s">
        <v>111</v>
      </c>
      <c r="N33" s="191"/>
      <c r="O33" s="191"/>
      <c r="P33" s="195" t="s">
        <v>108</v>
      </c>
      <c r="Q33" s="193"/>
      <c r="S33" s="137" t="s">
        <v>34</v>
      </c>
      <c r="T33" s="224" t="s">
        <v>35</v>
      </c>
      <c r="U33" s="225"/>
      <c r="V33" s="225" t="s">
        <v>36</v>
      </c>
      <c r="W33" s="264"/>
    </row>
    <row r="34" spans="1:23" ht="14.65" customHeight="1" x14ac:dyDescent="0.25">
      <c r="A34" s="137">
        <v>18</v>
      </c>
      <c r="B34" s="174"/>
      <c r="C34" s="175"/>
      <c r="D34" s="175"/>
      <c r="E34" s="174"/>
      <c r="F34" s="175"/>
      <c r="G34" s="175"/>
      <c r="H34" s="175"/>
      <c r="I34" s="175"/>
      <c r="J34" s="175"/>
      <c r="K34" s="176">
        <f t="shared" si="6"/>
        <v>0</v>
      </c>
      <c r="L34" s="183"/>
      <c r="P34" s="195" t="s">
        <v>110</v>
      </c>
      <c r="Q34" s="193"/>
      <c r="S34" s="137" t="s">
        <v>39</v>
      </c>
      <c r="T34" s="224" t="s">
        <v>40</v>
      </c>
      <c r="U34" s="225"/>
      <c r="V34" s="225" t="s">
        <v>41</v>
      </c>
      <c r="W34" s="264"/>
    </row>
    <row r="35" spans="1:23" ht="14.65" customHeight="1" x14ac:dyDescent="0.25">
      <c r="A35" s="137">
        <v>19</v>
      </c>
      <c r="B35" s="174"/>
      <c r="C35" s="175"/>
      <c r="D35" s="175"/>
      <c r="E35" s="174"/>
      <c r="F35" s="175"/>
      <c r="G35" s="175"/>
      <c r="H35" s="175"/>
      <c r="I35" s="175"/>
      <c r="J35" s="175"/>
      <c r="K35" s="176">
        <f t="shared" si="6"/>
        <v>0</v>
      </c>
      <c r="L35" s="183"/>
      <c r="M35" s="150"/>
      <c r="P35" s="196" t="s">
        <v>109</v>
      </c>
      <c r="Q35" s="194"/>
      <c r="S35" s="137" t="s">
        <v>44</v>
      </c>
      <c r="T35" s="224" t="s">
        <v>45</v>
      </c>
      <c r="U35" s="225"/>
      <c r="V35" s="225" t="s">
        <v>46</v>
      </c>
      <c r="W35" s="264"/>
    </row>
    <row r="36" spans="1:23" ht="14.65" customHeight="1" x14ac:dyDescent="0.25">
      <c r="A36" s="137">
        <v>20</v>
      </c>
      <c r="B36" s="174"/>
      <c r="C36" s="175"/>
      <c r="D36" s="175"/>
      <c r="E36" s="174"/>
      <c r="F36" s="175"/>
      <c r="G36" s="175"/>
      <c r="H36" s="175"/>
      <c r="I36" s="175"/>
      <c r="J36" s="175"/>
      <c r="K36" s="176">
        <f t="shared" si="6"/>
        <v>0</v>
      </c>
      <c r="L36" s="183"/>
      <c r="M36" s="150"/>
      <c r="S36" s="137" t="s">
        <v>50</v>
      </c>
      <c r="T36" s="224" t="s">
        <v>51</v>
      </c>
      <c r="U36" s="225"/>
      <c r="V36" s="225" t="s">
        <v>52</v>
      </c>
      <c r="W36" s="264"/>
    </row>
    <row r="37" spans="1:23" ht="14.65" customHeight="1" x14ac:dyDescent="0.25">
      <c r="A37" s="154" t="s">
        <v>14</v>
      </c>
      <c r="B37" s="152" t="str">
        <f>IF(SUM(B38:B41)&gt;0,SUM(B38:B41)/SUM(K38:K41)*100,"")</f>
        <v/>
      </c>
      <c r="C37" s="153" t="str">
        <f>IF(SUM(C38:C41)&gt;0,SUM(C38:C41)/SUM(K38:K41)*100,"")</f>
        <v/>
      </c>
      <c r="D37" s="153" t="str">
        <f>IF(SUM(D38:D41)&gt;0,SUM(D38:D41)/SUM(K38:K41)*100,"")</f>
        <v/>
      </c>
      <c r="E37" s="153" t="str">
        <f>IF(SUM(E38:E41)&gt;0,SUM(E38:E41)/SUM(K38:K41)*100,"")</f>
        <v/>
      </c>
      <c r="F37" s="153" t="str">
        <f>IF(SUM(F38:F41)&gt;0,SUM(F38:F41)/SUM(K38:K41)*100,"")</f>
        <v/>
      </c>
      <c r="G37" s="153" t="str">
        <f>IF(SUM(G38:G41)&gt;0,SUM(G38:G41)/SUM(K38:K41)*100,"")</f>
        <v/>
      </c>
      <c r="H37" s="153" t="str">
        <f>IF(SUM(H38:H41)&gt;0,SUM(H38:H41)/SUM(K38:K41)*100,"")</f>
        <v/>
      </c>
      <c r="I37" s="153" t="str">
        <f>IF(SUM(I38:I41)&gt;0,SUM(I38:I41)/SUM(K38:K41)*100,"")</f>
        <v/>
      </c>
      <c r="J37" s="153" t="str">
        <f>IF(SUM(J38:J41)&gt;0,SUM(J38:J41)/SUM(K38:K41)*100,"")</f>
        <v/>
      </c>
      <c r="K37" s="20">
        <f t="shared" si="6"/>
        <v>0</v>
      </c>
      <c r="L37" s="44"/>
      <c r="M37" s="150"/>
      <c r="S37" s="137" t="s">
        <v>11</v>
      </c>
      <c r="T37" s="224" t="s">
        <v>56</v>
      </c>
      <c r="U37" s="225"/>
      <c r="V37" s="225" t="s">
        <v>57</v>
      </c>
      <c r="W37" s="264"/>
    </row>
    <row r="38" spans="1:23" ht="14.65" customHeight="1" x14ac:dyDescent="0.25">
      <c r="A38" s="138">
        <v>21</v>
      </c>
      <c r="B38" s="174"/>
      <c r="C38" s="175"/>
      <c r="D38" s="175"/>
      <c r="E38" s="174"/>
      <c r="F38" s="175"/>
      <c r="G38" s="175"/>
      <c r="H38" s="175"/>
      <c r="I38" s="175"/>
      <c r="J38" s="175"/>
      <c r="K38" s="176">
        <f t="shared" si="6"/>
        <v>0</v>
      </c>
      <c r="L38" s="183"/>
      <c r="M38" s="150"/>
      <c r="S38" s="137" t="s">
        <v>12</v>
      </c>
      <c r="T38" s="224" t="s">
        <v>61</v>
      </c>
      <c r="U38" s="225"/>
      <c r="V38" s="225" t="s">
        <v>62</v>
      </c>
      <c r="W38" s="264"/>
    </row>
    <row r="39" spans="1:23" ht="14.65" customHeight="1" x14ac:dyDescent="0.25">
      <c r="A39" s="137">
        <v>22</v>
      </c>
      <c r="B39" s="174"/>
      <c r="C39" s="175"/>
      <c r="D39" s="175"/>
      <c r="E39" s="174"/>
      <c r="F39" s="175"/>
      <c r="G39" s="175"/>
      <c r="H39" s="175"/>
      <c r="I39" s="175"/>
      <c r="J39" s="175"/>
      <c r="K39" s="176">
        <f t="shared" si="6"/>
        <v>0</v>
      </c>
      <c r="L39" s="183"/>
      <c r="M39" s="150"/>
      <c r="S39" s="137" t="s">
        <v>66</v>
      </c>
      <c r="T39" s="224" t="s">
        <v>67</v>
      </c>
      <c r="U39" s="225"/>
      <c r="V39" s="225" t="s">
        <v>68</v>
      </c>
      <c r="W39" s="264"/>
    </row>
    <row r="40" spans="1:23" ht="14.65" customHeight="1" x14ac:dyDescent="0.25">
      <c r="A40" s="137">
        <v>23</v>
      </c>
      <c r="B40" s="174"/>
      <c r="C40" s="175"/>
      <c r="D40" s="175"/>
      <c r="E40" s="174"/>
      <c r="F40" s="175"/>
      <c r="G40" s="175"/>
      <c r="H40" s="175"/>
      <c r="I40" s="175"/>
      <c r="J40" s="175"/>
      <c r="K40" s="176">
        <f t="shared" si="6"/>
        <v>0</v>
      </c>
      <c r="L40" s="183"/>
      <c r="M40" s="150"/>
      <c r="S40" s="137" t="s">
        <v>72</v>
      </c>
      <c r="T40" s="224" t="s">
        <v>73</v>
      </c>
      <c r="U40" s="225"/>
      <c r="V40" s="225" t="s">
        <v>74</v>
      </c>
      <c r="W40" s="264"/>
    </row>
    <row r="41" spans="1:23" ht="14.65" customHeight="1" x14ac:dyDescent="0.25">
      <c r="A41" s="137">
        <v>24</v>
      </c>
      <c r="B41" s="174"/>
      <c r="C41" s="175"/>
      <c r="D41" s="175"/>
      <c r="E41" s="174"/>
      <c r="F41" s="175"/>
      <c r="G41" s="175"/>
      <c r="H41" s="175"/>
      <c r="I41" s="175"/>
      <c r="J41" s="175"/>
      <c r="K41" s="176">
        <f t="shared" si="6"/>
        <v>0</v>
      </c>
      <c r="L41" s="183"/>
      <c r="S41" s="151" t="s">
        <v>103</v>
      </c>
      <c r="T41" s="216" t="s">
        <v>104</v>
      </c>
      <c r="U41" s="216"/>
      <c r="V41" s="216" t="s">
        <v>105</v>
      </c>
      <c r="W41" s="217"/>
    </row>
    <row r="42" spans="1:23" ht="14.65" customHeight="1" x14ac:dyDescent="0.25">
      <c r="A42" s="154" t="s">
        <v>14</v>
      </c>
      <c r="B42" s="152" t="str">
        <f>IF(SUM(B43:B46)&gt;0,SUM(B43:B46)/SUM(K43:K46)*100,"")</f>
        <v/>
      </c>
      <c r="C42" s="153" t="str">
        <f>IF(SUM(C43:C46)&gt;0,SUM(C43:C46)/SUM(K43:K46)*100,"")</f>
        <v/>
      </c>
      <c r="D42" s="153" t="str">
        <f>IF(SUM(D43:D46)&gt;0,SUM(D43:D46)/SUM(K43:K46)*100,"")</f>
        <v/>
      </c>
      <c r="E42" s="153" t="str">
        <f>IF(SUM(E43:E46)&gt;0,SUM(E43:E46)/SUM(K43:K46)*100,"")</f>
        <v/>
      </c>
      <c r="F42" s="153" t="str">
        <f>IF(SUM(F43:F46)&gt;0,SUM(F43:F46)/SUM(K43:K46)*100,"")</f>
        <v/>
      </c>
      <c r="G42" s="153" t="str">
        <f>IF(SUM(G43:G46)&gt;0,SUM(G43:G46)/SUM(K43:K46)*100,"")</f>
        <v/>
      </c>
      <c r="H42" s="153" t="str">
        <f>IF(SUM(H43:H46)&gt;0,SUM(H43:H46)/SUM(K43:K46)*100,"")</f>
        <v/>
      </c>
      <c r="I42" s="153" t="str">
        <f>IF(SUM(I43:I46)&gt;0,SUM(I43:I46)/SUM(K43:K46)*100,"")</f>
        <v/>
      </c>
      <c r="J42" s="153" t="str">
        <f>IF(SUM(J43:J46)&gt;0,SUM(J43:J46)/SUM(K43:K46)*100,"")</f>
        <v/>
      </c>
      <c r="K42" s="20">
        <f t="shared" si="6"/>
        <v>0</v>
      </c>
      <c r="L42" s="44"/>
      <c r="M42" s="149" t="s">
        <v>89</v>
      </c>
      <c r="P42" s="149" t="s">
        <v>102</v>
      </c>
    </row>
    <row r="43" spans="1:23" ht="14.65" customHeight="1" x14ac:dyDescent="0.25">
      <c r="A43" s="138">
        <v>25</v>
      </c>
      <c r="B43" s="174"/>
      <c r="C43" s="175"/>
      <c r="D43" s="175"/>
      <c r="E43" s="174"/>
      <c r="F43" s="175"/>
      <c r="G43" s="175"/>
      <c r="H43" s="175"/>
      <c r="I43" s="175"/>
      <c r="J43" s="175"/>
      <c r="K43" s="176">
        <f t="shared" si="6"/>
        <v>0</v>
      </c>
      <c r="L43" s="183"/>
      <c r="M43" s="218" t="s">
        <v>97</v>
      </c>
      <c r="N43" s="219"/>
      <c r="O43" s="219"/>
      <c r="P43" s="219"/>
      <c r="Q43" s="219"/>
      <c r="R43" s="219"/>
      <c r="S43" s="219"/>
      <c r="T43" s="219"/>
      <c r="U43" s="219"/>
      <c r="V43" s="219"/>
    </row>
    <row r="44" spans="1:23" ht="14.65" customHeight="1" x14ac:dyDescent="0.25">
      <c r="A44" s="137">
        <v>26</v>
      </c>
      <c r="B44" s="174"/>
      <c r="C44" s="175"/>
      <c r="D44" s="175"/>
      <c r="E44" s="174"/>
      <c r="F44" s="175"/>
      <c r="G44" s="175"/>
      <c r="H44" s="175"/>
      <c r="I44" s="175"/>
      <c r="J44" s="175"/>
      <c r="K44" s="176">
        <f t="shared" si="6"/>
        <v>0</v>
      </c>
      <c r="L44" s="183"/>
      <c r="M44" s="218"/>
      <c r="N44" s="219"/>
      <c r="O44" s="219"/>
      <c r="P44" s="219"/>
      <c r="Q44" s="219"/>
      <c r="R44" s="219"/>
      <c r="S44" s="219"/>
      <c r="T44" s="219"/>
      <c r="U44" s="219"/>
      <c r="V44" s="219"/>
    </row>
    <row r="45" spans="1:23" ht="14.65" customHeight="1" x14ac:dyDescent="0.25">
      <c r="A45" s="137">
        <v>27</v>
      </c>
      <c r="B45" s="174"/>
      <c r="C45" s="175"/>
      <c r="D45" s="175"/>
      <c r="E45" s="174"/>
      <c r="F45" s="175"/>
      <c r="G45" s="175"/>
      <c r="H45" s="175"/>
      <c r="I45" s="175"/>
      <c r="J45" s="175"/>
      <c r="K45" s="176">
        <f t="shared" si="6"/>
        <v>0</v>
      </c>
      <c r="L45" s="183"/>
      <c r="M45" s="218"/>
      <c r="N45" s="219"/>
      <c r="O45" s="219"/>
      <c r="P45" s="219"/>
      <c r="Q45" s="219"/>
      <c r="R45" s="219"/>
      <c r="S45" s="219"/>
      <c r="T45" s="219"/>
      <c r="U45" s="219"/>
      <c r="V45" s="219"/>
    </row>
    <row r="46" spans="1:23" ht="14.65" customHeight="1" x14ac:dyDescent="0.25">
      <c r="A46" s="137">
        <v>28</v>
      </c>
      <c r="B46" s="174"/>
      <c r="C46" s="175"/>
      <c r="D46" s="175"/>
      <c r="E46" s="174"/>
      <c r="F46" s="175"/>
      <c r="G46" s="175"/>
      <c r="H46" s="175"/>
      <c r="I46" s="175"/>
      <c r="J46" s="175"/>
      <c r="K46" s="176">
        <f t="shared" si="6"/>
        <v>0</v>
      </c>
      <c r="L46" s="183"/>
      <c r="M46" s="218" t="s">
        <v>98</v>
      </c>
      <c r="N46" s="219"/>
      <c r="O46" s="219"/>
      <c r="P46" s="219"/>
      <c r="Q46" s="219"/>
      <c r="R46" s="219"/>
      <c r="S46" s="219"/>
      <c r="T46" s="219"/>
      <c r="U46" s="219"/>
      <c r="V46" s="219"/>
    </row>
    <row r="47" spans="1:23" ht="14.65" customHeight="1" x14ac:dyDescent="0.25">
      <c r="A47" s="154" t="s">
        <v>14</v>
      </c>
      <c r="B47" s="152" t="str">
        <f>IF(SUM(B48:B51)&gt;0,SUM(B48:B51)/SUM(K48:K51)*100,"")</f>
        <v/>
      </c>
      <c r="C47" s="153" t="str">
        <f>IF(SUM(C48:C51)&gt;0,SUM(C48:C51)/SUM(K48:K51)*100,"")</f>
        <v/>
      </c>
      <c r="D47" s="153" t="str">
        <f>IF(SUM(D48:D51)&gt;0,SUM(D48:D51)/SUM(K48:K51)*100,"")</f>
        <v/>
      </c>
      <c r="E47" s="153" t="str">
        <f>IF(SUM(E48:E51)&gt;0,SUM(E48:E51)/SUM(K48:K51)*100,"")</f>
        <v/>
      </c>
      <c r="F47" s="153" t="str">
        <f>IF(SUM(F48:F51)&gt;0,SUM(F48:F51)/SUM(K48:K51)*100,"")</f>
        <v/>
      </c>
      <c r="G47" s="153" t="str">
        <f>IF(SUM(G48:G51)&gt;0,SUM(G48:G51)/SUM(K48:K51)*100,"")</f>
        <v/>
      </c>
      <c r="H47" s="153" t="str">
        <f>IF(SUM(H48:H51)&gt;0,SUM(H48:H51)/SUM(K48:K51)*100,"")</f>
        <v/>
      </c>
      <c r="I47" s="153" t="str">
        <f>IF(SUM(I48:I51)&gt;0,SUM(I48:I51)/SUM(K48:K51)*100,"")</f>
        <v/>
      </c>
      <c r="J47" s="153" t="str">
        <f>IF(SUM(J48:J51)&gt;0,SUM(J48:J51)/SUM(K48:K51)*100,"")</f>
        <v/>
      </c>
      <c r="K47" s="20">
        <f t="shared" si="6"/>
        <v>0</v>
      </c>
      <c r="L47" s="44"/>
      <c r="M47" s="218"/>
      <c r="N47" s="219"/>
      <c r="O47" s="219"/>
      <c r="P47" s="219"/>
      <c r="Q47" s="219"/>
      <c r="R47" s="219"/>
      <c r="S47" s="219"/>
      <c r="T47" s="219"/>
      <c r="U47" s="219"/>
      <c r="V47" s="219"/>
    </row>
    <row r="48" spans="1:23" ht="14.65" customHeight="1" x14ac:dyDescent="0.25">
      <c r="A48" s="138">
        <v>29</v>
      </c>
      <c r="B48" s="174"/>
      <c r="C48" s="175"/>
      <c r="D48" s="175"/>
      <c r="E48" s="174"/>
      <c r="F48" s="175"/>
      <c r="G48" s="175"/>
      <c r="H48" s="175"/>
      <c r="I48" s="175"/>
      <c r="J48" s="175"/>
      <c r="K48" s="176">
        <f t="shared" si="6"/>
        <v>0</v>
      </c>
      <c r="L48" s="183"/>
      <c r="M48" s="218" t="s">
        <v>99</v>
      </c>
      <c r="N48" s="219"/>
      <c r="O48" s="219"/>
      <c r="P48" s="219"/>
      <c r="Q48" s="219"/>
      <c r="R48" s="219"/>
      <c r="S48" s="219"/>
      <c r="T48" s="219"/>
      <c r="U48" s="219"/>
      <c r="V48" s="219"/>
    </row>
    <row r="49" spans="1:22" ht="14.65" customHeight="1" x14ac:dyDescent="0.25">
      <c r="A49" s="137">
        <v>30</v>
      </c>
      <c r="B49" s="174"/>
      <c r="C49" s="175"/>
      <c r="D49" s="175"/>
      <c r="E49" s="174"/>
      <c r="F49" s="175"/>
      <c r="G49" s="175"/>
      <c r="H49" s="175"/>
      <c r="I49" s="175"/>
      <c r="J49" s="175"/>
      <c r="K49" s="176">
        <f t="shared" si="6"/>
        <v>0</v>
      </c>
      <c r="L49" s="183"/>
      <c r="M49" s="218"/>
      <c r="N49" s="219"/>
      <c r="O49" s="219"/>
      <c r="P49" s="219"/>
      <c r="Q49" s="219"/>
      <c r="R49" s="219"/>
      <c r="S49" s="219"/>
      <c r="T49" s="219"/>
      <c r="U49" s="219"/>
      <c r="V49" s="219"/>
    </row>
    <row r="50" spans="1:22" ht="14.65" customHeight="1" x14ac:dyDescent="0.25">
      <c r="A50" s="137">
        <v>31</v>
      </c>
      <c r="B50" s="174"/>
      <c r="C50" s="175"/>
      <c r="D50" s="175"/>
      <c r="E50" s="174"/>
      <c r="F50" s="175"/>
      <c r="G50" s="175"/>
      <c r="H50" s="175"/>
      <c r="I50" s="175"/>
      <c r="J50" s="175"/>
      <c r="K50" s="176">
        <f t="shared" si="6"/>
        <v>0</v>
      </c>
      <c r="L50" s="183"/>
      <c r="M50" s="220" t="s">
        <v>126</v>
      </c>
      <c r="N50" s="221"/>
      <c r="O50" s="221"/>
      <c r="P50" s="221"/>
      <c r="Q50" s="221"/>
      <c r="R50" s="221"/>
      <c r="S50" s="221"/>
      <c r="T50" s="221"/>
      <c r="U50" s="221"/>
      <c r="V50" s="221"/>
    </row>
    <row r="51" spans="1:22" ht="14.65" customHeight="1" x14ac:dyDescent="0.25">
      <c r="A51" s="137">
        <v>32</v>
      </c>
      <c r="B51" s="174"/>
      <c r="C51" s="175"/>
      <c r="D51" s="175"/>
      <c r="E51" s="174"/>
      <c r="F51" s="175"/>
      <c r="G51" s="175"/>
      <c r="H51" s="175"/>
      <c r="I51" s="175"/>
      <c r="J51" s="175"/>
      <c r="K51" s="176">
        <f t="shared" si="6"/>
        <v>0</v>
      </c>
      <c r="L51" s="183"/>
      <c r="M51" s="220"/>
      <c r="N51" s="221"/>
      <c r="O51" s="221"/>
      <c r="P51" s="221"/>
      <c r="Q51" s="221"/>
      <c r="R51" s="221"/>
      <c r="S51" s="221"/>
      <c r="T51" s="221"/>
      <c r="U51" s="221"/>
      <c r="V51" s="221"/>
    </row>
    <row r="52" spans="1:22" ht="14.65" customHeight="1" x14ac:dyDescent="0.25">
      <c r="A52" s="10" t="s">
        <v>85</v>
      </c>
      <c r="B52" s="179">
        <f>SUM(B13:B16,B18:B21,B23:B26,B28:B31,B33:B36,B38:B41,B43:B46,B48:B51)</f>
        <v>0</v>
      </c>
      <c r="C52" s="179">
        <f>SUM(C13:C16,C18:C21,C23:C26,C28:C31,C33:C36,C38:C41,C43:C46,C48:C51)</f>
        <v>0</v>
      </c>
      <c r="D52" s="179">
        <f>SUM(D13:D16,D18:D21,D23:D26,D28:D31,D33:D36,D38:D41,D43:D46,D48:D51)</f>
        <v>0</v>
      </c>
      <c r="E52" s="179">
        <f>SUM(E13:E16,E18:E21,E23:E26,E28:E31,E33:E36,E38:E41,E43:E46,E48:E51)</f>
        <v>0</v>
      </c>
      <c r="F52" s="179">
        <f>SUM(F13:F16,F18:F21,F23:F26,F28:F31,F33:F36,F38:F41,F43:F46,F48:F51)</f>
        <v>0</v>
      </c>
      <c r="G52" s="179">
        <f t="shared" ref="G52:J52" si="7">SUM(G13:G16,G18:G21,G23:G26,G28:G31,G33:G36,G38:G41,G43:G46,G48:G51)</f>
        <v>0</v>
      </c>
      <c r="H52" s="179">
        <f t="shared" si="7"/>
        <v>0</v>
      </c>
      <c r="I52" s="179">
        <f t="shared" si="7"/>
        <v>0</v>
      </c>
      <c r="J52" s="179">
        <f t="shared" si="7"/>
        <v>0</v>
      </c>
      <c r="K52" s="180">
        <f t="shared" si="6"/>
        <v>0</v>
      </c>
      <c r="L52" s="187"/>
      <c r="M52" s="220"/>
      <c r="N52" s="221"/>
      <c r="O52" s="221"/>
      <c r="P52" s="221"/>
      <c r="Q52" s="221"/>
      <c r="R52" s="221"/>
      <c r="S52" s="221"/>
      <c r="T52" s="221"/>
      <c r="U52" s="221"/>
      <c r="V52" s="221"/>
    </row>
    <row r="53" spans="1:22" ht="4.9000000000000004" customHeight="1" x14ac:dyDescent="0.25"/>
  </sheetData>
  <sheetProtection algorithmName="SHA-512" hashValue="4Ib20sgSoh3vFCQMFOP0kjtW+WOe8rDIePPKzyBk76COc/3YMYSdOwiAQEEPkE7S84G/uJYWc9id8iT4s0GrtQ==" saltValue="AqY7+Lk01kON8eXxsZoJ0w==" spinCount="100000" sheet="1" objects="1" scenarios="1"/>
  <mergeCells count="92">
    <mergeCell ref="V26:W26"/>
    <mergeCell ref="V25:W25"/>
    <mergeCell ref="V24:W24"/>
    <mergeCell ref="V23:W23"/>
    <mergeCell ref="T32:U32"/>
    <mergeCell ref="V31:W31"/>
    <mergeCell ref="V30:W30"/>
    <mergeCell ref="V29:W29"/>
    <mergeCell ref="V28:W28"/>
    <mergeCell ref="V27:W27"/>
    <mergeCell ref="T26:U26"/>
    <mergeCell ref="V36:W36"/>
    <mergeCell ref="V35:W35"/>
    <mergeCell ref="V34:W34"/>
    <mergeCell ref="V33:W33"/>
    <mergeCell ref="V32:W32"/>
    <mergeCell ref="T37:U37"/>
    <mergeCell ref="T38:U38"/>
    <mergeCell ref="T39:U39"/>
    <mergeCell ref="T40:U40"/>
    <mergeCell ref="V40:W40"/>
    <mergeCell ref="V39:W39"/>
    <mergeCell ref="V38:W38"/>
    <mergeCell ref="V37:W37"/>
    <mergeCell ref="T35:U35"/>
    <mergeCell ref="T36:U36"/>
    <mergeCell ref="T27:U27"/>
    <mergeCell ref="T28:U28"/>
    <mergeCell ref="T29:U29"/>
    <mergeCell ref="T30:U30"/>
    <mergeCell ref="T31:U31"/>
    <mergeCell ref="T33:U33"/>
    <mergeCell ref="T34:U34"/>
    <mergeCell ref="T22:U22"/>
    <mergeCell ref="V22:W22"/>
    <mergeCell ref="T23:U23"/>
    <mergeCell ref="T24:U24"/>
    <mergeCell ref="T25:U25"/>
    <mergeCell ref="T21:U21"/>
    <mergeCell ref="V21:W21"/>
    <mergeCell ref="V20:W20"/>
    <mergeCell ref="A9:K10"/>
    <mergeCell ref="M16:V17"/>
    <mergeCell ref="T19:U19"/>
    <mergeCell ref="N21:O21"/>
    <mergeCell ref="Q21:R21"/>
    <mergeCell ref="P19:P20"/>
    <mergeCell ref="E7:H7"/>
    <mergeCell ref="E8:H8"/>
    <mergeCell ref="I7:K7"/>
    <mergeCell ref="I8:K8"/>
    <mergeCell ref="V19:W19"/>
    <mergeCell ref="M1:W2"/>
    <mergeCell ref="T20:U20"/>
    <mergeCell ref="A1:K2"/>
    <mergeCell ref="M15:V15"/>
    <mergeCell ref="W15:W17"/>
    <mergeCell ref="A3:B4"/>
    <mergeCell ref="C3:D4"/>
    <mergeCell ref="E3:F4"/>
    <mergeCell ref="G3:H4"/>
    <mergeCell ref="I3:I4"/>
    <mergeCell ref="J3:K4"/>
    <mergeCell ref="A5:K6"/>
    <mergeCell ref="A7:B7"/>
    <mergeCell ref="C8:D8"/>
    <mergeCell ref="A8:B8"/>
    <mergeCell ref="C7:D7"/>
    <mergeCell ref="T41:U41"/>
    <mergeCell ref="V41:W41"/>
    <mergeCell ref="M48:V49"/>
    <mergeCell ref="M50:V52"/>
    <mergeCell ref="M43:V45"/>
    <mergeCell ref="M46:V47"/>
    <mergeCell ref="Q26:R26"/>
    <mergeCell ref="Q27:R27"/>
    <mergeCell ref="Q28:R28"/>
    <mergeCell ref="N22:O22"/>
    <mergeCell ref="N23:O23"/>
    <mergeCell ref="N24:O24"/>
    <mergeCell ref="N25:O25"/>
    <mergeCell ref="N26:O26"/>
    <mergeCell ref="Q22:R22"/>
    <mergeCell ref="Q23:R23"/>
    <mergeCell ref="Q24:R24"/>
    <mergeCell ref="Q25:R25"/>
    <mergeCell ref="Q29:R29"/>
    <mergeCell ref="N29:O29"/>
    <mergeCell ref="N30:O30"/>
    <mergeCell ref="Q30:R30"/>
    <mergeCell ref="N27:O27"/>
    <mergeCell ref="N28:O28"/>
  </mergeCells>
  <pageMargins left="0.19685039370078741" right="0.19685039370078741" top="0.19685039370078741" bottom="0.19685039370078741" header="0" footer="0"/>
  <pageSetup paperSize="9" orientation="portrait" r:id="rId1"/>
  <ignoredErrors>
    <ignoredError sqref="K36 K13:K14 K18:K19 K23:K24 K33 K15:K16 K20:K21 K25:K26 K28:K31 K34:K35 K48:K51 K43:K46 K38:K41" formulaRange="1"/>
    <ignoredError sqref="K27"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581BF-CED5-439A-BDBA-B3121390F984}">
  <dimension ref="A1:K103"/>
  <sheetViews>
    <sheetView zoomScaleNormal="100" workbookViewId="0">
      <selection activeCell="N8" sqref="N8"/>
    </sheetView>
  </sheetViews>
  <sheetFormatPr defaultRowHeight="15" customHeight="1" x14ac:dyDescent="0.25"/>
  <cols>
    <col min="1" max="9" width="11.140625" customWidth="1"/>
    <col min="10" max="11" width="10.7109375" customWidth="1"/>
  </cols>
  <sheetData>
    <row r="1" spans="1:11" ht="17.100000000000001" customHeight="1" x14ac:dyDescent="0.25">
      <c r="A1" s="274" t="s">
        <v>0</v>
      </c>
      <c r="B1" s="274"/>
      <c r="C1" s="274"/>
      <c r="D1" s="274"/>
      <c r="E1" s="274"/>
      <c r="F1" s="274"/>
      <c r="G1" s="274"/>
      <c r="H1" s="274"/>
      <c r="I1" s="274"/>
      <c r="J1" s="40"/>
    </row>
    <row r="2" spans="1:11" ht="17.100000000000001" customHeight="1" x14ac:dyDescent="0.25">
      <c r="A2" s="274"/>
      <c r="B2" s="274"/>
      <c r="C2" s="274"/>
      <c r="D2" s="275"/>
      <c r="E2" s="274"/>
      <c r="F2" s="274"/>
      <c r="G2" s="275"/>
      <c r="H2" s="274"/>
      <c r="I2" s="274"/>
      <c r="J2" s="40"/>
    </row>
    <row r="3" spans="1:11" ht="17.100000000000001" customHeight="1" x14ac:dyDescent="0.25">
      <c r="A3" s="295" t="s">
        <v>6</v>
      </c>
      <c r="B3" s="296"/>
      <c r="C3" s="297"/>
      <c r="D3" s="289" t="s">
        <v>7</v>
      </c>
      <c r="E3" s="290"/>
      <c r="F3" s="291"/>
      <c r="G3" s="293" t="s">
        <v>1</v>
      </c>
      <c r="H3" s="294"/>
      <c r="I3" s="294"/>
      <c r="J3" s="41"/>
      <c r="K3" s="41"/>
    </row>
    <row r="4" spans="1:11" ht="17.100000000000001" customHeight="1" x14ac:dyDescent="0.25">
      <c r="A4" s="206"/>
      <c r="B4" s="2"/>
      <c r="C4" s="3"/>
      <c r="D4" s="109"/>
      <c r="E4" s="108"/>
      <c r="F4" s="108"/>
      <c r="G4" s="104"/>
      <c r="H4" s="108"/>
      <c r="I4" s="105"/>
      <c r="J4" s="41"/>
      <c r="K4" s="41"/>
    </row>
    <row r="5" spans="1:11" ht="17.100000000000001" customHeight="1" x14ac:dyDescent="0.25">
      <c r="A5" s="207"/>
      <c r="B5" s="1"/>
      <c r="C5" s="5"/>
      <c r="D5" s="110"/>
      <c r="E5" s="111"/>
      <c r="F5" s="111"/>
      <c r="G5" s="106"/>
      <c r="H5" s="111"/>
      <c r="I5" s="107"/>
      <c r="J5" s="41"/>
      <c r="K5" s="41"/>
    </row>
    <row r="6" spans="1:11" ht="17.100000000000001" customHeight="1" x14ac:dyDescent="0.25">
      <c r="A6" s="280" t="s">
        <v>5</v>
      </c>
      <c r="B6" s="280"/>
      <c r="C6" s="280"/>
      <c r="D6" s="280"/>
      <c r="E6" s="280"/>
      <c r="F6" s="280"/>
      <c r="G6" s="280"/>
      <c r="H6" s="280"/>
      <c r="I6" s="280"/>
      <c r="J6" s="38"/>
    </row>
    <row r="7" spans="1:11" ht="17.100000000000001" customHeight="1" x14ac:dyDescent="0.25">
      <c r="A7" s="281"/>
      <c r="B7" s="281"/>
      <c r="C7" s="281"/>
      <c r="D7" s="281"/>
      <c r="E7" s="281"/>
      <c r="F7" s="281"/>
      <c r="G7" s="281"/>
      <c r="H7" s="281"/>
      <c r="I7" s="281"/>
      <c r="J7" s="38"/>
    </row>
    <row r="8" spans="1:11" ht="17.100000000000001" customHeight="1" x14ac:dyDescent="0.25">
      <c r="A8" s="276" t="s">
        <v>2</v>
      </c>
      <c r="B8" s="277"/>
      <c r="C8" s="300" t="s">
        <v>3</v>
      </c>
      <c r="D8" s="301"/>
      <c r="E8" s="300" t="s">
        <v>83</v>
      </c>
      <c r="F8" s="304"/>
      <c r="G8" s="301"/>
      <c r="H8" s="302" t="s">
        <v>101</v>
      </c>
      <c r="I8" s="303"/>
    </row>
    <row r="9" spans="1:11" ht="17.100000000000001" customHeight="1" x14ac:dyDescent="0.25">
      <c r="A9" s="79"/>
      <c r="B9" s="80"/>
      <c r="C9" s="79"/>
      <c r="D9" s="81"/>
      <c r="E9" s="79"/>
      <c r="F9" s="81"/>
      <c r="G9" s="80"/>
      <c r="H9" s="79"/>
      <c r="I9" s="80"/>
    </row>
    <row r="10" spans="1:11" ht="17.100000000000001" customHeight="1" x14ac:dyDescent="0.25">
      <c r="A10" s="82"/>
      <c r="B10" s="83"/>
      <c r="C10" s="124"/>
      <c r="D10" s="126"/>
      <c r="E10" s="124"/>
      <c r="F10" s="126"/>
      <c r="G10" s="125"/>
      <c r="H10" s="124"/>
      <c r="I10" s="125"/>
    </row>
    <row r="11" spans="1:11" ht="17.100000000000001" customHeight="1" x14ac:dyDescent="0.25">
      <c r="A11" s="292" t="s">
        <v>4</v>
      </c>
      <c r="B11" s="292"/>
      <c r="C11" s="292"/>
      <c r="D11" s="292"/>
      <c r="E11" s="280"/>
      <c r="F11" s="280"/>
      <c r="G11" s="280"/>
      <c r="H11" s="292"/>
      <c r="I11" s="292"/>
    </row>
    <row r="12" spans="1:11" ht="17.100000000000001" customHeight="1" x14ac:dyDescent="0.25">
      <c r="A12" s="281"/>
      <c r="B12" s="281"/>
      <c r="C12" s="281"/>
      <c r="D12" s="281"/>
      <c r="E12" s="281"/>
      <c r="F12" s="281"/>
      <c r="G12" s="281"/>
      <c r="H12" s="281"/>
      <c r="I12" s="281"/>
    </row>
    <row r="13" spans="1:11" s="49" customFormat="1" ht="17.100000000000001" customHeight="1" x14ac:dyDescent="0.25">
      <c r="A13" s="67" t="s">
        <v>87</v>
      </c>
      <c r="B13" s="112" t="s">
        <v>8</v>
      </c>
      <c r="C13" s="113" t="s">
        <v>9</v>
      </c>
      <c r="D13" s="113" t="s">
        <v>10</v>
      </c>
      <c r="E13" s="113" t="s">
        <v>11</v>
      </c>
      <c r="F13" s="113" t="s">
        <v>12</v>
      </c>
      <c r="G13" s="113" t="s">
        <v>13</v>
      </c>
      <c r="H13" s="113"/>
      <c r="I13" s="67" t="s">
        <v>85</v>
      </c>
      <c r="J13" s="48"/>
    </row>
    <row r="14" spans="1:11" s="49" customFormat="1" ht="17.100000000000001" customHeight="1" x14ac:dyDescent="0.25">
      <c r="A14" s="24" t="s">
        <v>14</v>
      </c>
      <c r="B14" s="27"/>
      <c r="C14" s="22"/>
      <c r="D14" s="22"/>
      <c r="E14" s="22"/>
      <c r="F14" s="22"/>
      <c r="G14" s="22"/>
      <c r="H14" s="23"/>
      <c r="I14" s="20">
        <v>100</v>
      </c>
      <c r="J14" s="48"/>
    </row>
    <row r="15" spans="1:11" ht="17.100000000000001" customHeight="1" x14ac:dyDescent="0.25">
      <c r="A15" s="6">
        <v>1</v>
      </c>
      <c r="B15" s="28"/>
      <c r="C15" s="8"/>
      <c r="D15" s="8"/>
      <c r="E15" s="8"/>
      <c r="F15" s="8"/>
      <c r="G15" s="8"/>
      <c r="H15" s="18"/>
      <c r="I15" s="127"/>
      <c r="J15" s="43"/>
    </row>
    <row r="16" spans="1:11" ht="17.100000000000001" customHeight="1" x14ac:dyDescent="0.25">
      <c r="A16" s="6">
        <v>2</v>
      </c>
      <c r="B16" s="29"/>
      <c r="C16" s="16"/>
      <c r="D16" s="16"/>
      <c r="E16" s="19"/>
      <c r="F16" s="16"/>
      <c r="G16" s="19"/>
      <c r="H16" s="19"/>
      <c r="I16" s="128"/>
      <c r="J16" s="44"/>
    </row>
    <row r="17" spans="1:10" ht="17.100000000000001" customHeight="1" x14ac:dyDescent="0.25">
      <c r="A17" s="6">
        <v>3</v>
      </c>
      <c r="B17" s="29"/>
      <c r="C17" s="16"/>
      <c r="D17" s="16"/>
      <c r="E17" s="19"/>
      <c r="F17" s="16"/>
      <c r="G17" s="19"/>
      <c r="H17" s="19"/>
      <c r="I17" s="102"/>
    </row>
    <row r="18" spans="1:10" ht="17.100000000000001" customHeight="1" x14ac:dyDescent="0.25">
      <c r="A18" s="6">
        <v>4</v>
      </c>
      <c r="B18" s="29"/>
      <c r="C18" s="16"/>
      <c r="D18" s="16"/>
      <c r="E18" s="19"/>
      <c r="F18" s="16"/>
      <c r="G18" s="19"/>
      <c r="H18" s="19"/>
      <c r="I18" s="129"/>
    </row>
    <row r="19" spans="1:10" ht="17.100000000000001" customHeight="1" x14ac:dyDescent="0.25">
      <c r="A19" s="6">
        <v>5</v>
      </c>
      <c r="B19" s="29"/>
      <c r="C19" s="16"/>
      <c r="D19" s="16"/>
      <c r="E19" s="19"/>
      <c r="F19" s="16"/>
      <c r="G19" s="19"/>
      <c r="H19" s="19"/>
      <c r="I19" s="130"/>
    </row>
    <row r="20" spans="1:10" ht="17.100000000000001" customHeight="1" x14ac:dyDescent="0.25">
      <c r="A20" s="53" t="s">
        <v>14</v>
      </c>
      <c r="B20" s="27"/>
      <c r="C20" s="22"/>
      <c r="D20" s="22"/>
      <c r="E20" s="23"/>
      <c r="F20" s="22"/>
      <c r="G20" s="35"/>
      <c r="H20" s="23"/>
      <c r="I20" s="20">
        <v>100</v>
      </c>
    </row>
    <row r="21" spans="1:10" ht="17.100000000000001" customHeight="1" x14ac:dyDescent="0.25">
      <c r="A21" s="6">
        <v>6</v>
      </c>
      <c r="B21" s="30"/>
      <c r="C21" s="8"/>
      <c r="D21" s="8"/>
      <c r="E21" s="18"/>
      <c r="F21" s="8"/>
      <c r="G21" s="18"/>
      <c r="H21" s="18"/>
      <c r="I21" s="127"/>
    </row>
    <row r="22" spans="1:10" ht="17.100000000000001" customHeight="1" x14ac:dyDescent="0.25">
      <c r="A22" s="6">
        <v>7</v>
      </c>
      <c r="B22" s="30"/>
      <c r="C22" s="8"/>
      <c r="D22" s="8"/>
      <c r="E22" s="18"/>
      <c r="F22" s="8"/>
      <c r="G22" s="18"/>
      <c r="H22" s="18"/>
      <c r="I22" s="102"/>
      <c r="J22" s="44"/>
    </row>
    <row r="23" spans="1:10" ht="17.100000000000001" customHeight="1" x14ac:dyDescent="0.25">
      <c r="A23" s="6">
        <v>8</v>
      </c>
      <c r="B23" s="30"/>
      <c r="C23" s="8"/>
      <c r="D23" s="8"/>
      <c r="E23" s="18"/>
      <c r="F23" s="8"/>
      <c r="G23" s="18"/>
      <c r="H23" s="18"/>
      <c r="I23" s="129"/>
    </row>
    <row r="24" spans="1:10" ht="17.100000000000001" customHeight="1" x14ac:dyDescent="0.25">
      <c r="A24" s="6">
        <v>9</v>
      </c>
      <c r="B24" s="30"/>
      <c r="C24" s="8"/>
      <c r="D24" s="8"/>
      <c r="E24" s="18"/>
      <c r="F24" s="8"/>
      <c r="G24" s="18"/>
      <c r="H24" s="18"/>
      <c r="I24" s="129"/>
    </row>
    <row r="25" spans="1:10" ht="17.100000000000001" customHeight="1" x14ac:dyDescent="0.25">
      <c r="A25" s="6">
        <v>10</v>
      </c>
      <c r="B25" s="30"/>
      <c r="C25" s="8"/>
      <c r="D25" s="8"/>
      <c r="E25" s="18"/>
      <c r="F25" s="8"/>
      <c r="G25" s="8"/>
      <c r="H25" s="18"/>
      <c r="I25" s="130"/>
    </row>
    <row r="26" spans="1:10" ht="17.100000000000001" customHeight="1" x14ac:dyDescent="0.25">
      <c r="A26" s="26" t="s">
        <v>14</v>
      </c>
      <c r="B26" s="34"/>
      <c r="C26" s="22"/>
      <c r="D26" s="21"/>
      <c r="E26" s="23"/>
      <c r="F26" s="22"/>
      <c r="G26" s="35"/>
      <c r="H26" s="23"/>
      <c r="I26" s="20">
        <v>100</v>
      </c>
    </row>
    <row r="27" spans="1:10" ht="17.100000000000001" customHeight="1" x14ac:dyDescent="0.25">
      <c r="A27" s="6">
        <v>11</v>
      </c>
      <c r="B27" s="28"/>
      <c r="C27" s="8"/>
      <c r="D27" s="8"/>
      <c r="E27" s="8"/>
      <c r="F27" s="25"/>
      <c r="G27" s="8"/>
      <c r="H27" s="18"/>
      <c r="I27" s="127"/>
    </row>
    <row r="28" spans="1:10" ht="17.100000000000001" customHeight="1" x14ac:dyDescent="0.25">
      <c r="A28" s="6">
        <v>12</v>
      </c>
      <c r="B28" s="28"/>
      <c r="C28" s="8"/>
      <c r="D28" s="8"/>
      <c r="E28" s="8"/>
      <c r="F28" s="25"/>
      <c r="G28" s="8"/>
      <c r="H28" s="18"/>
      <c r="I28" s="102"/>
      <c r="J28" s="44"/>
    </row>
    <row r="29" spans="1:10" ht="17.100000000000001" customHeight="1" x14ac:dyDescent="0.25">
      <c r="A29" s="6">
        <v>13</v>
      </c>
      <c r="B29" s="28"/>
      <c r="C29" s="8"/>
      <c r="D29" s="8"/>
      <c r="E29" s="8"/>
      <c r="F29" s="25"/>
      <c r="G29" s="8"/>
      <c r="H29" s="18"/>
      <c r="I29" s="129"/>
    </row>
    <row r="30" spans="1:10" ht="17.100000000000001" customHeight="1" x14ac:dyDescent="0.25">
      <c r="A30" s="6">
        <v>14</v>
      </c>
      <c r="B30" s="28"/>
      <c r="C30" s="8"/>
      <c r="D30" s="8"/>
      <c r="E30" s="8"/>
      <c r="F30" s="8"/>
      <c r="G30" s="8"/>
      <c r="H30" s="18"/>
      <c r="I30" s="129"/>
    </row>
    <row r="31" spans="1:10" ht="17.100000000000001" customHeight="1" x14ac:dyDescent="0.25">
      <c r="A31" s="7">
        <v>15</v>
      </c>
      <c r="B31" s="33"/>
      <c r="C31" s="16"/>
      <c r="D31" s="16"/>
      <c r="E31" s="16"/>
      <c r="F31" s="16"/>
      <c r="G31" s="16"/>
      <c r="H31" s="19"/>
      <c r="I31" s="130"/>
    </row>
    <row r="32" spans="1:10" ht="17.100000000000001" customHeight="1" x14ac:dyDescent="0.25">
      <c r="A32" s="11" t="s">
        <v>14</v>
      </c>
      <c r="B32" s="34"/>
      <c r="C32" s="22"/>
      <c r="D32" s="22"/>
      <c r="E32" s="22"/>
      <c r="F32" s="22"/>
      <c r="G32" s="22"/>
      <c r="H32" s="23"/>
      <c r="I32" s="20">
        <v>100</v>
      </c>
    </row>
    <row r="33" spans="1:11" ht="17.100000000000001" customHeight="1" x14ac:dyDescent="0.25">
      <c r="A33" s="6">
        <v>16</v>
      </c>
      <c r="B33" s="28"/>
      <c r="C33" s="8"/>
      <c r="D33" s="8"/>
      <c r="E33" s="8"/>
      <c r="F33" s="8"/>
      <c r="G33" s="8"/>
      <c r="H33" s="18"/>
      <c r="I33" s="127"/>
    </row>
    <row r="34" spans="1:11" ht="17.100000000000001" customHeight="1" x14ac:dyDescent="0.25">
      <c r="A34" s="6">
        <v>17</v>
      </c>
      <c r="B34" s="28"/>
      <c r="C34" s="8"/>
      <c r="D34" s="8"/>
      <c r="E34" s="8"/>
      <c r="F34" s="8"/>
      <c r="G34" s="8"/>
      <c r="H34" s="18"/>
      <c r="I34" s="128"/>
      <c r="J34" s="44"/>
    </row>
    <row r="35" spans="1:11" ht="17.100000000000001" customHeight="1" x14ac:dyDescent="0.25">
      <c r="A35" s="6">
        <v>18</v>
      </c>
      <c r="B35" s="28"/>
      <c r="C35" s="8"/>
      <c r="D35" s="8"/>
      <c r="E35" s="8"/>
      <c r="F35" s="8"/>
      <c r="G35" s="8"/>
      <c r="H35" s="18"/>
      <c r="I35" s="128"/>
    </row>
    <row r="36" spans="1:11" ht="17.100000000000001" customHeight="1" x14ac:dyDescent="0.25">
      <c r="A36" s="6">
        <v>19</v>
      </c>
      <c r="B36" s="28"/>
      <c r="C36" s="8"/>
      <c r="D36" s="8"/>
      <c r="E36" s="8"/>
      <c r="F36" s="8"/>
      <c r="G36" s="8"/>
      <c r="H36" s="18"/>
      <c r="I36" s="128"/>
    </row>
    <row r="37" spans="1:11" ht="17.100000000000001" customHeight="1" x14ac:dyDescent="0.25">
      <c r="A37" s="7">
        <v>20</v>
      </c>
      <c r="B37" s="33"/>
      <c r="C37" s="16"/>
      <c r="D37" s="16"/>
      <c r="E37" s="16"/>
      <c r="F37" s="16"/>
      <c r="G37" s="16"/>
      <c r="H37" s="19"/>
      <c r="I37" s="103"/>
    </row>
    <row r="38" spans="1:11" ht="17.100000000000001" customHeight="1" x14ac:dyDescent="0.25">
      <c r="A38" s="11" t="s">
        <v>14</v>
      </c>
      <c r="B38" s="34"/>
      <c r="C38" s="22"/>
      <c r="D38" s="22"/>
      <c r="E38" s="22"/>
      <c r="F38" s="22"/>
      <c r="G38" s="22"/>
      <c r="H38" s="23"/>
      <c r="I38" s="20">
        <v>100</v>
      </c>
    </row>
    <row r="39" spans="1:11" ht="17.100000000000001" customHeight="1" x14ac:dyDescent="0.25">
      <c r="A39" s="6">
        <v>21</v>
      </c>
      <c r="B39" s="28"/>
      <c r="C39" s="8"/>
      <c r="D39" s="8"/>
      <c r="E39" s="8"/>
      <c r="F39" s="8"/>
      <c r="G39" s="8"/>
      <c r="H39" s="18"/>
      <c r="I39" s="101"/>
    </row>
    <row r="40" spans="1:11" ht="17.100000000000001" customHeight="1" x14ac:dyDescent="0.25">
      <c r="A40" s="6">
        <v>22</v>
      </c>
      <c r="B40" s="28"/>
      <c r="C40" s="8"/>
      <c r="D40" s="8"/>
      <c r="E40" s="8"/>
      <c r="F40" s="8"/>
      <c r="G40" s="8"/>
      <c r="H40" s="18"/>
      <c r="I40" s="128"/>
      <c r="J40" s="44"/>
    </row>
    <row r="41" spans="1:11" ht="17.100000000000001" customHeight="1" x14ac:dyDescent="0.25">
      <c r="A41" s="6">
        <v>23</v>
      </c>
      <c r="B41" s="28"/>
      <c r="C41" s="8"/>
      <c r="D41" s="8"/>
      <c r="E41" s="8"/>
      <c r="F41" s="8"/>
      <c r="G41" s="8"/>
      <c r="H41" s="18"/>
      <c r="I41" s="128"/>
    </row>
    <row r="42" spans="1:11" ht="17.100000000000001" customHeight="1" x14ac:dyDescent="0.25">
      <c r="A42" s="6">
        <v>24</v>
      </c>
      <c r="B42" s="28"/>
      <c r="C42" s="8"/>
      <c r="D42" s="8"/>
      <c r="E42" s="8"/>
      <c r="F42" s="8"/>
      <c r="G42" s="8"/>
      <c r="H42" s="18"/>
      <c r="I42" s="102"/>
    </row>
    <row r="43" spans="1:11" ht="17.100000000000001" customHeight="1" x14ac:dyDescent="0.25">
      <c r="A43" s="6">
        <v>25</v>
      </c>
      <c r="B43" s="31"/>
      <c r="C43" s="32"/>
      <c r="D43" s="32"/>
      <c r="E43" s="32"/>
      <c r="F43" s="32"/>
      <c r="G43" s="32"/>
      <c r="H43" s="50"/>
      <c r="I43" s="130"/>
    </row>
    <row r="44" spans="1:11" ht="17.100000000000001" customHeight="1" x14ac:dyDescent="0.25">
      <c r="A44" s="14" t="s">
        <v>85</v>
      </c>
      <c r="B44" s="78"/>
      <c r="C44" s="86"/>
      <c r="D44" s="86"/>
      <c r="E44" s="86"/>
      <c r="F44" s="86"/>
      <c r="G44" s="86"/>
      <c r="H44" s="86"/>
      <c r="I44" s="86"/>
    </row>
    <row r="45" spans="1:11" ht="17.100000000000001" customHeight="1" x14ac:dyDescent="0.25">
      <c r="A45" s="99"/>
      <c r="B45" s="2"/>
      <c r="C45" s="100"/>
      <c r="D45" s="100"/>
      <c r="E45" s="100"/>
      <c r="F45" s="100"/>
      <c r="G45" s="100"/>
      <c r="H45" s="100"/>
      <c r="I45" s="100"/>
    </row>
    <row r="46" spans="1:11" ht="17.100000000000001" customHeight="1" x14ac:dyDescent="0.25">
      <c r="A46" s="166"/>
      <c r="C46" s="36"/>
      <c r="D46" s="36"/>
      <c r="E46" s="36"/>
      <c r="F46" s="36"/>
      <c r="G46" s="36"/>
      <c r="H46" s="36"/>
      <c r="I46" s="36"/>
    </row>
    <row r="47" spans="1:11" ht="17.100000000000001" customHeight="1" x14ac:dyDescent="0.25">
      <c r="A47" s="166"/>
      <c r="C47" s="36"/>
      <c r="D47" s="36"/>
      <c r="E47" s="36"/>
      <c r="F47" s="36"/>
      <c r="G47" s="36"/>
      <c r="H47" s="36"/>
      <c r="I47" s="36"/>
    </row>
    <row r="48" spans="1:11" ht="17.100000000000001" customHeight="1" x14ac:dyDescent="0.25">
      <c r="A48" s="280" t="s">
        <v>84</v>
      </c>
      <c r="B48" s="280"/>
      <c r="C48" s="280"/>
      <c r="D48" s="280"/>
      <c r="E48" s="280"/>
      <c r="F48" s="280"/>
      <c r="G48" s="280"/>
      <c r="H48" s="280"/>
      <c r="I48" s="280"/>
      <c r="J48" s="36"/>
      <c r="K48" s="37"/>
    </row>
    <row r="49" spans="1:11" ht="17.100000000000001" customHeight="1" x14ac:dyDescent="0.25">
      <c r="A49" s="281"/>
      <c r="B49" s="281"/>
      <c r="C49" s="281"/>
      <c r="D49" s="281"/>
      <c r="E49" s="281"/>
      <c r="F49" s="281"/>
      <c r="G49" s="281"/>
      <c r="H49" s="281"/>
      <c r="I49" s="281"/>
      <c r="J49" s="39"/>
      <c r="K49" s="37"/>
    </row>
    <row r="50" spans="1:11" ht="17.100000000000001" customHeight="1" x14ac:dyDescent="0.25">
      <c r="A50" s="114" t="s">
        <v>79</v>
      </c>
      <c r="B50" s="115" t="str">
        <f t="shared" ref="B50:G50" si="0">B13</f>
        <v>HER</v>
      </c>
      <c r="C50" s="116" t="str">
        <f t="shared" si="0"/>
        <v>SPR</v>
      </c>
      <c r="D50" s="116" t="str">
        <f t="shared" si="0"/>
        <v>GTA</v>
      </c>
      <c r="E50" s="116" t="str">
        <f t="shared" si="0"/>
        <v>SCU</v>
      </c>
      <c r="F50" s="116" t="str">
        <f t="shared" si="0"/>
        <v>ELP</v>
      </c>
      <c r="G50" s="116" t="str">
        <f t="shared" si="0"/>
        <v>SME</v>
      </c>
      <c r="H50" s="116"/>
      <c r="I50" s="117" t="s">
        <v>86</v>
      </c>
      <c r="J50" s="42"/>
    </row>
    <row r="51" spans="1:11" ht="17.100000000000001" customHeight="1" x14ac:dyDescent="0.25">
      <c r="A51" s="10">
        <v>1</v>
      </c>
      <c r="B51" s="12"/>
      <c r="C51" s="12"/>
      <c r="D51" s="12"/>
      <c r="E51" s="12"/>
      <c r="F51" s="12"/>
      <c r="G51" s="12"/>
      <c r="H51" s="72"/>
      <c r="I51" s="87"/>
      <c r="J51" s="42"/>
    </row>
    <row r="52" spans="1:11" ht="17.100000000000001" customHeight="1" x14ac:dyDescent="0.25">
      <c r="A52" s="10">
        <v>2</v>
      </c>
      <c r="B52" s="13"/>
      <c r="C52" s="13"/>
      <c r="D52" s="13"/>
      <c r="E52" s="13"/>
      <c r="F52" s="13"/>
      <c r="G52" s="13"/>
      <c r="H52" s="73"/>
      <c r="I52" s="88"/>
    </row>
    <row r="53" spans="1:11" ht="17.100000000000001" customHeight="1" x14ac:dyDescent="0.25">
      <c r="A53" s="10">
        <v>3</v>
      </c>
      <c r="B53" s="13"/>
      <c r="C53" s="13"/>
      <c r="D53" s="13"/>
      <c r="E53" s="13"/>
      <c r="F53" s="13"/>
      <c r="G53" s="13"/>
      <c r="H53" s="73"/>
      <c r="I53" s="88"/>
      <c r="J53" s="43"/>
    </row>
    <row r="54" spans="1:11" ht="17.100000000000001" customHeight="1" x14ac:dyDescent="0.25">
      <c r="A54" s="10">
        <v>4</v>
      </c>
      <c r="B54" s="13"/>
      <c r="C54" s="13"/>
      <c r="D54" s="13"/>
      <c r="E54" s="13"/>
      <c r="F54" s="13"/>
      <c r="G54" s="13"/>
      <c r="H54" s="73"/>
      <c r="I54" s="88"/>
      <c r="J54" s="51"/>
    </row>
    <row r="55" spans="1:11" ht="17.100000000000001" customHeight="1" x14ac:dyDescent="0.25">
      <c r="A55" s="10">
        <v>5</v>
      </c>
      <c r="B55" s="13"/>
      <c r="C55" s="13"/>
      <c r="D55" s="13"/>
      <c r="E55" s="13"/>
      <c r="F55" s="13"/>
      <c r="G55" s="13"/>
      <c r="H55" s="73"/>
      <c r="I55" s="88"/>
      <c r="J55" s="51"/>
    </row>
    <row r="56" spans="1:11" ht="17.100000000000001" customHeight="1" x14ac:dyDescent="0.25">
      <c r="A56" s="10">
        <v>6</v>
      </c>
      <c r="B56" s="9"/>
      <c r="C56" s="8"/>
      <c r="D56" s="8"/>
      <c r="E56" s="8"/>
      <c r="F56" s="8"/>
      <c r="G56" s="8"/>
      <c r="H56" s="18"/>
      <c r="I56" s="89"/>
      <c r="J56" s="51"/>
    </row>
    <row r="57" spans="1:11" ht="17.100000000000001" customHeight="1" x14ac:dyDescent="0.25">
      <c r="A57" s="10">
        <v>7</v>
      </c>
      <c r="B57" s="9"/>
      <c r="C57" s="8"/>
      <c r="D57" s="8"/>
      <c r="E57" s="8"/>
      <c r="F57" s="8"/>
      <c r="G57" s="8"/>
      <c r="H57" s="18"/>
      <c r="I57" s="89"/>
      <c r="J57" s="51"/>
    </row>
    <row r="58" spans="1:11" ht="17.100000000000001" customHeight="1" x14ac:dyDescent="0.25">
      <c r="A58" s="10">
        <v>8</v>
      </c>
      <c r="B58" s="9"/>
      <c r="C58" s="8"/>
      <c r="D58" s="8"/>
      <c r="E58" s="8"/>
      <c r="F58" s="8"/>
      <c r="G58" s="8"/>
      <c r="H58" s="18"/>
      <c r="I58" s="89"/>
      <c r="J58" s="51"/>
    </row>
    <row r="59" spans="1:11" ht="17.100000000000001" customHeight="1" x14ac:dyDescent="0.25">
      <c r="A59" s="10">
        <v>9</v>
      </c>
      <c r="B59" s="9"/>
      <c r="C59" s="8"/>
      <c r="D59" s="8"/>
      <c r="E59" s="8"/>
      <c r="F59" s="8"/>
      <c r="G59" s="8"/>
      <c r="H59" s="18"/>
      <c r="I59" s="89"/>
    </row>
    <row r="60" spans="1:11" ht="17.100000000000001" customHeight="1" x14ac:dyDescent="0.25">
      <c r="A60" s="14">
        <v>10</v>
      </c>
      <c r="B60" s="15"/>
      <c r="C60" s="16"/>
      <c r="D60" s="16"/>
      <c r="E60" s="16"/>
      <c r="F60" s="16"/>
      <c r="G60" s="16"/>
      <c r="H60" s="19"/>
      <c r="I60" s="90"/>
    </row>
    <row r="61" spans="1:11" ht="17.100000000000001" customHeight="1" x14ac:dyDescent="0.25">
      <c r="A61" s="91" t="s">
        <v>86</v>
      </c>
      <c r="B61" s="121"/>
      <c r="C61" s="122"/>
      <c r="D61" s="122"/>
      <c r="E61" s="122"/>
      <c r="F61" s="122"/>
      <c r="G61" s="122"/>
      <c r="H61" s="123"/>
      <c r="I61" s="92"/>
    </row>
    <row r="62" spans="1:11" ht="17.100000000000001" customHeight="1" x14ac:dyDescent="0.25">
      <c r="A62" s="26" t="s">
        <v>14</v>
      </c>
      <c r="B62" s="118"/>
      <c r="C62" s="119"/>
      <c r="D62" s="119"/>
      <c r="E62" s="119"/>
      <c r="F62" s="119"/>
      <c r="G62" s="119"/>
      <c r="H62" s="120"/>
      <c r="I62" s="85">
        <v>1</v>
      </c>
    </row>
    <row r="63" spans="1:11" ht="17.100000000000001" customHeight="1" x14ac:dyDescent="0.25">
      <c r="A63" s="69"/>
      <c r="I63" s="2"/>
    </row>
    <row r="64" spans="1:11" ht="17.100000000000001" customHeight="1" x14ac:dyDescent="0.25">
      <c r="A64" s="285" t="s">
        <v>80</v>
      </c>
      <c r="B64" s="286"/>
      <c r="C64" s="286"/>
      <c r="D64" s="286"/>
      <c r="E64" s="286"/>
      <c r="F64" s="286"/>
      <c r="G64" s="286"/>
      <c r="H64" s="286"/>
      <c r="I64" s="282"/>
      <c r="J64" s="51"/>
    </row>
    <row r="65" spans="1:11" ht="17.100000000000001" customHeight="1" x14ac:dyDescent="0.25">
      <c r="A65" s="287" t="s">
        <v>81</v>
      </c>
      <c r="B65" s="278"/>
      <c r="C65" s="278"/>
      <c r="D65" s="278"/>
      <c r="E65" s="278"/>
      <c r="F65" s="278"/>
      <c r="G65" s="278"/>
      <c r="H65" s="278"/>
      <c r="I65" s="283"/>
      <c r="J65" s="52"/>
    </row>
    <row r="66" spans="1:11" ht="17.100000000000001" customHeight="1" x14ac:dyDescent="0.25">
      <c r="A66" s="287"/>
      <c r="B66" s="288"/>
      <c r="C66" s="288"/>
      <c r="D66" s="288"/>
      <c r="E66" s="288"/>
      <c r="F66" s="288"/>
      <c r="G66" s="288"/>
      <c r="H66" s="288"/>
      <c r="I66" s="284"/>
    </row>
    <row r="67" spans="1:11" ht="17.100000000000001" customHeight="1" x14ac:dyDescent="0.25">
      <c r="A67" s="71"/>
      <c r="B67" s="17"/>
      <c r="C67" s="17"/>
      <c r="D67" s="17"/>
      <c r="E67" s="17"/>
      <c r="F67" s="17"/>
      <c r="G67" s="17"/>
      <c r="H67" s="17"/>
      <c r="I67" s="17"/>
    </row>
    <row r="68" spans="1:11" ht="17.100000000000001" customHeight="1" x14ac:dyDescent="0.25">
      <c r="A68" s="70"/>
      <c r="B68" s="45" t="s">
        <v>75</v>
      </c>
      <c r="C68" s="46"/>
      <c r="D68" s="93"/>
      <c r="E68" s="45" t="s">
        <v>78</v>
      </c>
      <c r="F68" s="46"/>
      <c r="G68" s="14" t="s">
        <v>8</v>
      </c>
      <c r="H68" s="2" t="s">
        <v>15</v>
      </c>
      <c r="I68" s="3" t="s">
        <v>16</v>
      </c>
    </row>
    <row r="69" spans="1:11" ht="17.100000000000001" customHeight="1" x14ac:dyDescent="0.25">
      <c r="A69" s="68"/>
      <c r="B69" s="96" t="s">
        <v>77</v>
      </c>
      <c r="C69" s="47"/>
      <c r="D69" s="94" t="s">
        <v>14</v>
      </c>
      <c r="E69" s="96" t="s">
        <v>76</v>
      </c>
      <c r="F69" s="47"/>
      <c r="G69" s="61" t="s">
        <v>9</v>
      </c>
      <c r="H69" t="s">
        <v>20</v>
      </c>
      <c r="I69" s="4" t="s">
        <v>21</v>
      </c>
      <c r="J69" s="54"/>
    </row>
    <row r="70" spans="1:11" ht="17.100000000000001" customHeight="1" x14ac:dyDescent="0.25">
      <c r="A70" s="65" t="s">
        <v>8</v>
      </c>
      <c r="B70" s="97"/>
      <c r="C70" s="97"/>
      <c r="D70" s="75"/>
      <c r="F70" s="95"/>
      <c r="G70" s="61" t="s">
        <v>25</v>
      </c>
      <c r="H70" t="s">
        <v>26</v>
      </c>
      <c r="I70" s="4" t="s">
        <v>27</v>
      </c>
      <c r="J70" s="55"/>
      <c r="K70" s="56"/>
    </row>
    <row r="71" spans="1:11" ht="17.100000000000001" customHeight="1" x14ac:dyDescent="0.25">
      <c r="A71" s="66" t="s">
        <v>9</v>
      </c>
      <c r="B71" s="63"/>
      <c r="C71" s="63"/>
      <c r="D71" s="76"/>
      <c r="E71" s="63"/>
      <c r="F71" s="60"/>
      <c r="G71" s="61" t="s">
        <v>31</v>
      </c>
      <c r="H71" t="s">
        <v>32</v>
      </c>
      <c r="I71" s="4" t="s">
        <v>33</v>
      </c>
      <c r="J71" s="55"/>
      <c r="K71" s="56"/>
    </row>
    <row r="72" spans="1:11" ht="17.100000000000001" customHeight="1" x14ac:dyDescent="0.25">
      <c r="A72" s="66" t="s">
        <v>10</v>
      </c>
      <c r="B72" s="63"/>
      <c r="C72" s="63"/>
      <c r="D72" s="76"/>
      <c r="E72" s="63"/>
      <c r="F72" s="60"/>
      <c r="G72" s="61" t="s">
        <v>10</v>
      </c>
      <c r="H72" t="s">
        <v>37</v>
      </c>
      <c r="I72" s="4" t="s">
        <v>38</v>
      </c>
      <c r="J72" s="17"/>
      <c r="K72" s="57"/>
    </row>
    <row r="73" spans="1:11" ht="17.100000000000001" customHeight="1" x14ac:dyDescent="0.25">
      <c r="A73" s="66" t="s">
        <v>11</v>
      </c>
      <c r="B73" s="63"/>
      <c r="C73" s="63"/>
      <c r="D73" s="76"/>
      <c r="E73" s="63"/>
      <c r="F73" s="60"/>
      <c r="G73" s="61" t="s">
        <v>13</v>
      </c>
      <c r="H73" t="s">
        <v>42</v>
      </c>
      <c r="I73" s="4" t="s">
        <v>43</v>
      </c>
    </row>
    <row r="74" spans="1:11" ht="17.100000000000001" customHeight="1" x14ac:dyDescent="0.25">
      <c r="A74" s="66" t="s">
        <v>12</v>
      </c>
      <c r="B74" s="63"/>
      <c r="C74" s="63"/>
      <c r="D74" s="76"/>
      <c r="E74" s="63"/>
      <c r="F74" s="60"/>
      <c r="G74" s="61" t="s">
        <v>47</v>
      </c>
      <c r="H74" t="s">
        <v>48</v>
      </c>
      <c r="I74" s="4" t="s">
        <v>49</v>
      </c>
    </row>
    <row r="75" spans="1:11" ht="17.100000000000001" customHeight="1" x14ac:dyDescent="0.25">
      <c r="A75" s="66" t="s">
        <v>13</v>
      </c>
      <c r="B75" s="63"/>
      <c r="C75" s="63"/>
      <c r="D75" s="76"/>
      <c r="E75" s="63"/>
      <c r="F75" s="60"/>
      <c r="G75" s="61" t="s">
        <v>53</v>
      </c>
      <c r="H75" t="s">
        <v>54</v>
      </c>
      <c r="I75" s="4" t="s">
        <v>55</v>
      </c>
    </row>
    <row r="76" spans="1:11" ht="17.100000000000001" customHeight="1" x14ac:dyDescent="0.25">
      <c r="A76" s="66"/>
      <c r="B76" s="63"/>
      <c r="C76" s="63"/>
      <c r="D76" s="76"/>
      <c r="E76" s="63"/>
      <c r="F76" s="60"/>
      <c r="G76" s="61" t="s">
        <v>58</v>
      </c>
      <c r="H76" t="s">
        <v>59</v>
      </c>
      <c r="I76" s="4" t="s">
        <v>60</v>
      </c>
    </row>
    <row r="77" spans="1:11" ht="17.100000000000001" customHeight="1" x14ac:dyDescent="0.25">
      <c r="A77" s="66"/>
      <c r="B77" s="63"/>
      <c r="C77" s="63"/>
      <c r="D77" s="76"/>
      <c r="E77" s="63"/>
      <c r="F77" s="60"/>
      <c r="G77" s="61" t="s">
        <v>63</v>
      </c>
      <c r="H77" t="s">
        <v>64</v>
      </c>
      <c r="I77" s="4" t="s">
        <v>65</v>
      </c>
    </row>
    <row r="78" spans="1:11" ht="17.100000000000001" customHeight="1" x14ac:dyDescent="0.25">
      <c r="A78" s="67"/>
      <c r="B78" s="64"/>
      <c r="C78" s="64"/>
      <c r="D78" s="77"/>
      <c r="E78" s="64"/>
      <c r="F78" s="64"/>
      <c r="G78" s="61" t="s">
        <v>69</v>
      </c>
      <c r="H78" t="s">
        <v>70</v>
      </c>
      <c r="I78" s="4" t="s">
        <v>71</v>
      </c>
    </row>
    <row r="79" spans="1:11" ht="17.100000000000001" customHeight="1" x14ac:dyDescent="0.25">
      <c r="A79" s="84" t="s">
        <v>86</v>
      </c>
      <c r="B79" s="59"/>
      <c r="C79" s="58"/>
      <c r="D79" s="74"/>
      <c r="E79" s="59"/>
      <c r="F79" s="58"/>
      <c r="G79" s="61" t="s">
        <v>17</v>
      </c>
      <c r="H79" t="s">
        <v>18</v>
      </c>
      <c r="I79" s="4" t="s">
        <v>19</v>
      </c>
    </row>
    <row r="80" spans="1:11" ht="17.100000000000001" customHeight="1" x14ac:dyDescent="0.25">
      <c r="G80" s="61" t="s">
        <v>22</v>
      </c>
      <c r="H80" t="s">
        <v>23</v>
      </c>
      <c r="I80" s="4" t="s">
        <v>24</v>
      </c>
    </row>
    <row r="81" spans="1:9" ht="17.100000000000001" customHeight="1" x14ac:dyDescent="0.25">
      <c r="A81" s="38" t="s">
        <v>89</v>
      </c>
      <c r="G81" s="61" t="s">
        <v>28</v>
      </c>
      <c r="H81" t="s">
        <v>29</v>
      </c>
      <c r="I81" s="4" t="s">
        <v>30</v>
      </c>
    </row>
    <row r="82" spans="1:9" ht="17.100000000000001" customHeight="1" x14ac:dyDescent="0.25">
      <c r="A82" s="278" t="s">
        <v>91</v>
      </c>
      <c r="B82" s="278"/>
      <c r="C82" s="278"/>
      <c r="D82" s="278"/>
      <c r="E82" s="278"/>
      <c r="F82" s="279"/>
      <c r="G82" s="61" t="s">
        <v>34</v>
      </c>
      <c r="H82" t="s">
        <v>35</v>
      </c>
      <c r="I82" s="4" t="s">
        <v>36</v>
      </c>
    </row>
    <row r="83" spans="1:9" ht="17.100000000000001" customHeight="1" x14ac:dyDescent="0.25">
      <c r="A83" t="s">
        <v>92</v>
      </c>
      <c r="B83" s="98"/>
      <c r="C83" s="98"/>
      <c r="D83" s="98"/>
      <c r="E83" s="98"/>
      <c r="G83" s="61" t="s">
        <v>39</v>
      </c>
      <c r="H83" t="s">
        <v>40</v>
      </c>
      <c r="I83" s="4" t="s">
        <v>41</v>
      </c>
    </row>
    <row r="84" spans="1:9" ht="17.100000000000001" customHeight="1" x14ac:dyDescent="0.25">
      <c r="A84" s="278" t="s">
        <v>93</v>
      </c>
      <c r="B84" s="278"/>
      <c r="C84" s="278"/>
      <c r="D84" s="278"/>
      <c r="E84" s="278"/>
      <c r="F84" s="279"/>
      <c r="G84" s="61" t="s">
        <v>44</v>
      </c>
      <c r="H84" t="s">
        <v>45</v>
      </c>
      <c r="I84" s="4" t="s">
        <v>46</v>
      </c>
    </row>
    <row r="85" spans="1:9" ht="17.100000000000001" customHeight="1" x14ac:dyDescent="0.25">
      <c r="A85" s="278"/>
      <c r="B85" s="278"/>
      <c r="C85" s="278"/>
      <c r="D85" s="278"/>
      <c r="E85" s="278"/>
      <c r="F85" s="279"/>
      <c r="G85" s="61" t="s">
        <v>50</v>
      </c>
      <c r="H85" t="s">
        <v>51</v>
      </c>
      <c r="I85" s="4" t="s">
        <v>52</v>
      </c>
    </row>
    <row r="86" spans="1:9" ht="17.100000000000001" customHeight="1" x14ac:dyDescent="0.25">
      <c r="A86" s="54" t="s">
        <v>94</v>
      </c>
      <c r="B86" s="98"/>
      <c r="C86" s="98"/>
      <c r="D86" s="98"/>
      <c r="E86" s="98"/>
      <c r="G86" s="61" t="s">
        <v>11</v>
      </c>
      <c r="H86" t="s">
        <v>56</v>
      </c>
      <c r="I86" s="4" t="s">
        <v>57</v>
      </c>
    </row>
    <row r="87" spans="1:9" ht="17.100000000000001" customHeight="1" x14ac:dyDescent="0.25">
      <c r="A87" s="298" t="s">
        <v>100</v>
      </c>
      <c r="B87" s="298"/>
      <c r="C87" s="298"/>
      <c r="D87" s="298"/>
      <c r="E87" s="298"/>
      <c r="F87" s="299"/>
      <c r="G87" s="61" t="s">
        <v>12</v>
      </c>
      <c r="H87" t="s">
        <v>61</v>
      </c>
      <c r="I87" s="4" t="s">
        <v>62</v>
      </c>
    </row>
    <row r="88" spans="1:9" ht="17.100000000000001" customHeight="1" x14ac:dyDescent="0.25">
      <c r="A88" s="298"/>
      <c r="B88" s="298"/>
      <c r="C88" s="298"/>
      <c r="D88" s="298"/>
      <c r="E88" s="298"/>
      <c r="F88" s="299"/>
      <c r="G88" s="61" t="s">
        <v>66</v>
      </c>
      <c r="H88" t="s">
        <v>67</v>
      </c>
      <c r="I88" s="4" t="s">
        <v>68</v>
      </c>
    </row>
    <row r="89" spans="1:9" ht="17.100000000000001" customHeight="1" x14ac:dyDescent="0.25">
      <c r="G89" s="62" t="s">
        <v>72</v>
      </c>
      <c r="H89" s="1" t="s">
        <v>73</v>
      </c>
      <c r="I89" s="5" t="s">
        <v>74</v>
      </c>
    </row>
    <row r="90" spans="1:9" ht="17.100000000000001" customHeight="1" x14ac:dyDescent="0.25"/>
    <row r="91" spans="1:9" ht="17.100000000000001" customHeight="1" x14ac:dyDescent="0.25"/>
    <row r="92" spans="1:9" ht="17.100000000000001" customHeight="1" x14ac:dyDescent="0.25"/>
    <row r="93" spans="1:9" ht="17.100000000000001" customHeight="1" x14ac:dyDescent="0.25"/>
    <row r="94" spans="1:9" ht="17.100000000000001" customHeight="1" x14ac:dyDescent="0.25"/>
    <row r="95" spans="1:9" ht="17.100000000000001" customHeight="1" x14ac:dyDescent="0.25"/>
    <row r="96" spans="1:9" ht="17.100000000000001" customHeight="1" x14ac:dyDescent="0.25">
      <c r="B96" s="38"/>
      <c r="C96" s="38"/>
    </row>
    <row r="97" spans="1:1" ht="17.100000000000001" customHeight="1" x14ac:dyDescent="0.25">
      <c r="A97" s="38"/>
    </row>
    <row r="98" spans="1:1" ht="17.100000000000001" customHeight="1" x14ac:dyDescent="0.25">
      <c r="A98" s="38"/>
    </row>
    <row r="99" spans="1:1" ht="17.100000000000001" customHeight="1" x14ac:dyDescent="0.25">
      <c r="A99" s="38"/>
    </row>
    <row r="100" spans="1:1" ht="15" customHeight="1" x14ac:dyDescent="0.25">
      <c r="A100" s="38"/>
    </row>
    <row r="101" spans="1:1" ht="15" customHeight="1" x14ac:dyDescent="0.25">
      <c r="A101" s="38"/>
    </row>
    <row r="102" spans="1:1" ht="15" customHeight="1" x14ac:dyDescent="0.25">
      <c r="A102" s="38"/>
    </row>
    <row r="103" spans="1:1" ht="15" customHeight="1" x14ac:dyDescent="0.25">
      <c r="A103" s="38"/>
    </row>
  </sheetData>
  <sheetProtection algorithmName="SHA-512" hashValue="8raBOc4YgIlzjguBfW8u6vDpjW+XRKpGcJ4c7KxIKPYv65QE1dXL1aQ6jEe/r1xqvFZ3TgCuUiYDUee294KFhA==" saltValue="wPgW5zYT2iJ3m1u2L8Ogpg==" spinCount="100000" sheet="1" objects="1" scenarios="1"/>
  <mergeCells count="17">
    <mergeCell ref="A87:F88"/>
    <mergeCell ref="C8:D8"/>
    <mergeCell ref="H8:I8"/>
    <mergeCell ref="E8:G8"/>
    <mergeCell ref="A1:I2"/>
    <mergeCell ref="A8:B8"/>
    <mergeCell ref="A84:F85"/>
    <mergeCell ref="A6:I7"/>
    <mergeCell ref="A48:I49"/>
    <mergeCell ref="I64:I66"/>
    <mergeCell ref="A64:H64"/>
    <mergeCell ref="A65:H66"/>
    <mergeCell ref="D3:F3"/>
    <mergeCell ref="A11:I12"/>
    <mergeCell ref="A82:F82"/>
    <mergeCell ref="G3:I3"/>
    <mergeCell ref="A3:C3"/>
  </mergeCells>
  <pageMargins left="0.19685039370078741" right="0.19685039370078741" top="0.19685039370078741" bottom="0.19685039370078741"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ECD7-CD4C-408A-BE3A-9B896B98BB69}">
  <dimension ref="B3:O19"/>
  <sheetViews>
    <sheetView workbookViewId="0">
      <selection activeCell="P15" sqref="P15"/>
    </sheetView>
  </sheetViews>
  <sheetFormatPr defaultRowHeight="15" x14ac:dyDescent="0.25"/>
  <cols>
    <col min="7" max="7" width="11.28515625" customWidth="1"/>
    <col min="10" max="10" width="9.85546875" bestFit="1" customWidth="1"/>
  </cols>
  <sheetData>
    <row r="3" spans="2:15" x14ac:dyDescent="0.25">
      <c r="B3" s="1" t="s">
        <v>112</v>
      </c>
      <c r="C3" s="1"/>
      <c r="D3" s="1"/>
      <c r="E3" s="1" t="s">
        <v>119</v>
      </c>
      <c r="F3" s="1"/>
      <c r="G3" s="1" t="s">
        <v>113</v>
      </c>
      <c r="H3" s="1"/>
      <c r="I3" s="1"/>
      <c r="J3" s="1"/>
      <c r="K3" s="1"/>
      <c r="L3" s="1"/>
      <c r="M3" s="1"/>
      <c r="N3" s="1"/>
      <c r="O3" s="1"/>
    </row>
    <row r="4" spans="2:15" x14ac:dyDescent="0.25">
      <c r="B4" s="69"/>
      <c r="C4" s="69"/>
      <c r="D4" s="205" t="s">
        <v>14</v>
      </c>
      <c r="E4" s="69"/>
      <c r="F4" s="69"/>
      <c r="G4" s="69"/>
      <c r="H4" s="69"/>
      <c r="I4" s="69"/>
      <c r="J4" s="69" t="s">
        <v>118</v>
      </c>
      <c r="K4" s="69" t="s">
        <v>120</v>
      </c>
      <c r="L4" s="69"/>
      <c r="M4" s="69"/>
      <c r="N4" s="69"/>
      <c r="O4" s="69"/>
    </row>
    <row r="5" spans="2:15" x14ac:dyDescent="0.25">
      <c r="B5" t="s">
        <v>8</v>
      </c>
      <c r="C5" s="201">
        <v>20138</v>
      </c>
      <c r="D5" s="52">
        <f>C5/C9*100</f>
        <v>80.548778048878049</v>
      </c>
      <c r="E5" s="201">
        <f>D5/100*E9</f>
        <v>21209.298748050078</v>
      </c>
      <c r="G5" t="s">
        <v>114</v>
      </c>
      <c r="I5" s="201">
        <v>1600</v>
      </c>
    </row>
    <row r="6" spans="2:15" x14ac:dyDescent="0.25">
      <c r="B6" t="s">
        <v>9</v>
      </c>
      <c r="C6" s="201">
        <v>4567</v>
      </c>
      <c r="D6" s="52">
        <f>C6/C9*100</f>
        <v>18.267269309227633</v>
      </c>
      <c r="E6" s="201">
        <f>D6/100*E9</f>
        <v>4809.9546818127283</v>
      </c>
      <c r="G6" t="s">
        <v>115</v>
      </c>
      <c r="I6" s="201">
        <v>3600</v>
      </c>
    </row>
    <row r="7" spans="2:15" x14ac:dyDescent="0.25">
      <c r="B7" t="s">
        <v>10</v>
      </c>
      <c r="C7" s="201">
        <v>120</v>
      </c>
      <c r="D7" s="52">
        <f>C7/C9*100</f>
        <v>0.47998080076796928</v>
      </c>
      <c r="E7" s="201">
        <f>D7/100*E9</f>
        <v>126.383744650214</v>
      </c>
      <c r="G7" s="1" t="s">
        <v>116</v>
      </c>
      <c r="H7" s="1"/>
      <c r="I7" s="202">
        <v>800</v>
      </c>
      <c r="J7" s="1"/>
    </row>
    <row r="8" spans="2:15" x14ac:dyDescent="0.25">
      <c r="B8" s="1" t="s">
        <v>13</v>
      </c>
      <c r="C8" s="202">
        <v>176</v>
      </c>
      <c r="D8" s="203">
        <f>C8/C9*100</f>
        <v>0.70397184112635491</v>
      </c>
      <c r="E8" s="202">
        <f>D8/100*E9</f>
        <v>185.36282548698051</v>
      </c>
      <c r="I8" s="201">
        <f>SUM(I5:I7)</f>
        <v>6000</v>
      </c>
    </row>
    <row r="9" spans="2:15" x14ac:dyDescent="0.25">
      <c r="C9" s="201">
        <f>SUM(C5:C8)</f>
        <v>25001</v>
      </c>
      <c r="D9" s="52">
        <f>SUM(D5:D8)</f>
        <v>100.00000000000001</v>
      </c>
      <c r="E9" s="201">
        <v>26331</v>
      </c>
      <c r="J9" s="204" t="s">
        <v>14</v>
      </c>
    </row>
    <row r="10" spans="2:15" x14ac:dyDescent="0.25">
      <c r="G10" t="s">
        <v>117</v>
      </c>
      <c r="H10" t="s">
        <v>8</v>
      </c>
      <c r="I10" s="201">
        <f>E5-I8</f>
        <v>15209.298748050078</v>
      </c>
      <c r="J10" s="52">
        <f>I10/I14*100</f>
        <v>74.81099484339272</v>
      </c>
    </row>
    <row r="11" spans="2:15" x14ac:dyDescent="0.25">
      <c r="H11" t="s">
        <v>9</v>
      </c>
      <c r="I11" s="201">
        <v>4810</v>
      </c>
      <c r="J11" s="52">
        <f>I11/I14*100</f>
        <v>23.659268659105845</v>
      </c>
    </row>
    <row r="12" spans="2:15" x14ac:dyDescent="0.25">
      <c r="H12" t="s">
        <v>10</v>
      </c>
      <c r="I12" s="201">
        <v>126</v>
      </c>
      <c r="J12" s="52">
        <f>I12/I14*100</f>
        <v>0.61976462599736726</v>
      </c>
    </row>
    <row r="13" spans="2:15" x14ac:dyDescent="0.25">
      <c r="G13" s="1"/>
      <c r="H13" s="1" t="s">
        <v>13</v>
      </c>
      <c r="I13" s="202">
        <v>185</v>
      </c>
      <c r="J13" s="203">
        <f>I13/I14*100</f>
        <v>0.90997187150407099</v>
      </c>
    </row>
    <row r="14" spans="2:15" x14ac:dyDescent="0.25">
      <c r="I14" s="201">
        <f>SUM(I10:I13)</f>
        <v>20330.298748050078</v>
      </c>
      <c r="J14" s="52">
        <f>SUM(J10:J13)</f>
        <v>100</v>
      </c>
      <c r="L14" t="s">
        <v>125</v>
      </c>
    </row>
    <row r="16" spans="2:15" x14ac:dyDescent="0.25">
      <c r="B16" t="s">
        <v>121</v>
      </c>
      <c r="I16" s="201"/>
    </row>
    <row r="17" spans="2:3" x14ac:dyDescent="0.25">
      <c r="B17" t="s">
        <v>122</v>
      </c>
    </row>
    <row r="18" spans="2:3" x14ac:dyDescent="0.25">
      <c r="B18" t="s">
        <v>123</v>
      </c>
    </row>
    <row r="19" spans="2:3" x14ac:dyDescent="0.25">
      <c r="C19" t="s">
        <v>124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41659fa04643d0ac27d4c98155f03c xmlns="a90a8554-5475-4609-9feb-2f024996965b">
      <Terms xmlns="http://schemas.microsoft.com/office/infopath/2007/PartnerControls"/>
    </ha41659fa04643d0ac27d4c98155f03c>
    <Dokumentin_x0020_tila xmlns="a90a8554-5475-4609-9feb-2f024996965b" xsi:nil="true"/>
    <Diaarinumero xmlns="a90a8554-5475-4609-9feb-2f024996965b" xsi:nil="true"/>
    <Dokumenttityyppi xmlns="a90a8554-5475-4609-9feb-2f024996965b" xsi:nil="true"/>
    <TaxCatchAll xmlns="a90a8554-5475-4609-9feb-2f024996965b" xsi:nil="true"/>
    <KEHALaatija xmlns="a90a8554-5475-4609-9feb-2f024996965b" xsi:nil="true"/>
    <h5218b789dcc4879ac7e2471126f729c xmlns="a90a8554-5475-4609-9feb-2f024996965b">
      <Terms xmlns="http://schemas.microsoft.com/office/infopath/2007/PartnerControls"/>
    </h5218b789dcc4879ac7e2471126f729c>
    <ic4bbedd957942e9b7ae9016b7d801af xmlns="a90a8554-5475-4609-9feb-2f024996965b">
      <Terms xmlns="http://schemas.microsoft.com/office/infopath/2007/PartnerControls"/>
    </ic4bbedd957942e9b7ae9016b7d801af>
    <Päiväys xmlns="a90a8554-5475-4609-9feb-2f024996965b" xsi:nil="true"/>
    <Projekti xmlns="a90a8554-5475-4609-9feb-2f024996965b" xsi:nil="true"/>
    <cdf3ae8bf76741b5a3048f7f7f6eee61 xmlns="a90a8554-5475-4609-9feb-2f024996965b">
      <Terms xmlns="http://schemas.microsoft.com/office/infopath/2007/PartnerControls"/>
    </cdf3ae8bf76741b5a3048f7f7f6eee61>
    <Lisatieto xmlns="a90a8554-5475-4609-9feb-2f02499696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8D52043A398A804EAB6F9F94C1513927" ma:contentTypeVersion="25988" ma:contentTypeDescription="Taimin työtiloissa käytettävä sisältötyyppi. Pohjautuu TAIMI Yleisdokumentti-sisältötyyppiin, josta on siivottu mm. joitakin viestinnällisen intran metatietoja pois ja järjestetty metatiedot eri järjestykseen." ma:contentTypeScope="" ma:versionID="11311d881f180ee5144e5ed2b7b7a303">
  <xsd:schema xmlns:xsd="http://www.w3.org/2001/XMLSchema" xmlns:xs="http://www.w3.org/2001/XMLSchema" xmlns:p="http://schemas.microsoft.com/office/2006/metadata/properties" xmlns:ns2="a90a8554-5475-4609-9feb-2f024996965b" targetNamespace="http://schemas.microsoft.com/office/2006/metadata/properties" ma:root="true" ma:fieldsID="55c4b0f6ebf9edbeeb272dd5b6d72da7"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Projekti"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eh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etosuojakortti"/>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Projekti" ma:index="11"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element name="h5218b789dcc4879ac7e2471126f729c" ma:index="18"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20"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2"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3"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2c86073-d20c-4242-97f1-555d65605501" ContentTypeId="0x01010040485BB5EA91409BADF540D1B0254D3304" PreviousValue="tru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8ED790-09CC-4569-BE71-AE1805E56BC6}">
  <ds:schemaRefs>
    <ds:schemaRef ds:uri="http://www.w3.org/XML/1998/namespace"/>
    <ds:schemaRef ds:uri="http://schemas.microsoft.com/office/2006/documentManagement/types"/>
    <ds:schemaRef ds:uri="http://purl.org/dc/elements/1.1/"/>
    <ds:schemaRef ds:uri="a90a8554-5475-4609-9feb-2f024996965b"/>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66E2F0D-BFE3-4BAF-A52F-1C1EE2AE1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8554-5475-4609-9feb-2f024996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1E486C-FEBD-4680-8E23-DF8DC2F8D2EF}">
  <ds:schemaRefs>
    <ds:schemaRef ds:uri="Microsoft.SharePoint.Taxonomy.ContentTypeSync"/>
  </ds:schemaRefs>
</ds:datastoreItem>
</file>

<file path=customXml/itemProps4.xml><?xml version="1.0" encoding="utf-8"?>
<ds:datastoreItem xmlns:ds="http://schemas.openxmlformats.org/officeDocument/2006/customXml" ds:itemID="{91D3D1B7-E3E7-44E8-940C-16E99953D92D}">
  <ds:schemaRefs>
    <ds:schemaRef ds:uri="http://schemas.microsoft.com/sharepoint/v3/contenttype/forms"/>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koneella täytettävä</vt:lpstr>
      <vt:lpstr>Paperinen</vt: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Pettersen Sofia (ELY)</dc:creator>
  <cp:lastModifiedBy>Koskinen Aki (ELY)</cp:lastModifiedBy>
  <cp:lastPrinted>2025-03-07T08:16:16Z</cp:lastPrinted>
  <dcterms:created xsi:type="dcterms:W3CDTF">2025-02-03T08:10:40Z</dcterms:created>
  <dcterms:modified xsi:type="dcterms:W3CDTF">2025-09-11T10:49:40Z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0x01010040485BB5EA91409BADF540D1B0254D3304008D52043A398A804EAB6F9F94C1513927</vt:lpwstr>
  </property>
  <property fmtid="{D5CDD505-2E9C-101B-9397-08002B2CF9AE}" pid="3" name="Kohdepaikkakunnat">
    <vt:lpwstr/>
  </property>
  <property fmtid="{D5CDD505-2E9C-101B-9397-08002B2CF9AE}" pid="4" name="MediaServiceImageTags">
    <vt:lpwstr/>
  </property>
  <property fmtid="{D5CDD505-2E9C-101B-9397-08002B2CF9AE}" pid="5" name="Laatijaorganisaatio">
    <vt:lpwstr/>
  </property>
  <property fmtid="{D5CDD505-2E9C-101B-9397-08002B2CF9AE}" pid="6" name="Sis_x00e4_lt_x00f6_aihe">
    <vt:lpwstr/>
  </property>
  <property fmtid="{D5CDD505-2E9C-101B-9397-08002B2CF9AE}" pid="7" name="Kohdevirastot">
    <vt:lpwstr/>
  </property>
  <property fmtid="{D5CDD505-2E9C-101B-9397-08002B2CF9AE}" pid="8" name="lcf76f155ced4ddcb4097134ff3c332f">
    <vt:lpwstr/>
  </property>
  <property fmtid="{D5CDD505-2E9C-101B-9397-08002B2CF9AE}" pid="9" name="Sisältöaihe">
    <vt:lpwstr/>
  </property>
</Properties>
</file>